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rp\Governance\Elections\NON-ELECTORAL EVENTS\Electoral Management Board\SP2026\"/>
    </mc:Choice>
  </mc:AlternateContent>
  <xr:revisionPtr revIDLastSave="0" documentId="14_{67AABBF9-1DAD-4A09-A870-2B74CD8F98B1}" xr6:coauthVersionLast="47" xr6:coauthVersionMax="47" xr10:uidLastSave="{00000000-0000-0000-0000-000000000000}"/>
  <bookViews>
    <workbookView xWindow="-110" yWindow="-110" windowWidth="19420" windowHeight="11500" xr2:uid="{211C2D26-C651-4BE0-9C82-52A807D210B0}"/>
  </bookViews>
  <sheets>
    <sheet name="Contents" sheetId="5" r:id="rId1"/>
    <sheet name="Central Scotland and Lothians W" sheetId="6" r:id="rId2"/>
    <sheet name="Edinburgh and Lothians East " sheetId="1" r:id="rId3"/>
    <sheet name="Glasgow " sheetId="7" r:id="rId4"/>
    <sheet name="Highlands and Islands " sheetId="2" r:id="rId5"/>
    <sheet name="Mid Scotland and Fife" sheetId="8" r:id="rId6"/>
    <sheet name="North East Scotland _x0009_" sheetId="3" r:id="rId7"/>
    <sheet name="South Scotland" sheetId="9" r:id="rId8"/>
    <sheet name="West Scotland " sheetId="4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4" i="6" l="1"/>
  <c r="K34" i="6"/>
  <c r="J34" i="6"/>
  <c r="I34" i="6"/>
  <c r="H34" i="6"/>
  <c r="G34" i="6"/>
  <c r="F34" i="6"/>
  <c r="E34" i="6"/>
  <c r="D34" i="6"/>
  <c r="M34" i="6" s="1"/>
  <c r="H30" i="6"/>
  <c r="L29" i="6"/>
  <c r="K29" i="6"/>
  <c r="J29" i="6"/>
  <c r="I29" i="6"/>
  <c r="H29" i="6"/>
  <c r="G29" i="6"/>
  <c r="F29" i="6"/>
  <c r="E29" i="6"/>
  <c r="D29" i="6"/>
  <c r="M29" i="6" s="1"/>
  <c r="M28" i="6"/>
  <c r="L28" i="6"/>
  <c r="K28" i="6"/>
  <c r="J28" i="6"/>
  <c r="I28" i="6"/>
  <c r="H28" i="6"/>
  <c r="G28" i="6"/>
  <c r="F28" i="6"/>
  <c r="E28" i="6"/>
  <c r="D28" i="6"/>
  <c r="L27" i="6"/>
  <c r="L30" i="6" s="1"/>
  <c r="K27" i="6"/>
  <c r="K30" i="6" s="1"/>
  <c r="J27" i="6"/>
  <c r="J30" i="6" s="1"/>
  <c r="I27" i="6"/>
  <c r="I30" i="6" s="1"/>
  <c r="H27" i="6"/>
  <c r="G27" i="6"/>
  <c r="M27" i="6" s="1"/>
  <c r="F27" i="6"/>
  <c r="E27" i="6"/>
  <c r="D27" i="6"/>
  <c r="L26" i="6"/>
  <c r="K26" i="6"/>
  <c r="J26" i="6"/>
  <c r="I26" i="6"/>
  <c r="H26" i="6"/>
  <c r="G26" i="6"/>
  <c r="G30" i="6" s="1"/>
  <c r="F26" i="6"/>
  <c r="F30" i="6" s="1"/>
  <c r="E26" i="6"/>
  <c r="E30" i="6" s="1"/>
  <c r="D26" i="6"/>
  <c r="D30" i="6" s="1"/>
  <c r="L22" i="6"/>
  <c r="K22" i="6"/>
  <c r="J22" i="6"/>
  <c r="I22" i="6"/>
  <c r="H22" i="6"/>
  <c r="G22" i="6"/>
  <c r="F22" i="6"/>
  <c r="E22" i="6"/>
  <c r="D22" i="6"/>
  <c r="M22" i="6" s="1"/>
  <c r="C22" i="6"/>
  <c r="M21" i="6"/>
  <c r="L21" i="6"/>
  <c r="K21" i="6"/>
  <c r="J21" i="6"/>
  <c r="I21" i="6"/>
  <c r="H21" i="6"/>
  <c r="G21" i="6"/>
  <c r="F21" i="6"/>
  <c r="E21" i="6"/>
  <c r="D21" i="6"/>
  <c r="C21" i="6"/>
  <c r="M20" i="6"/>
  <c r="L20" i="6"/>
  <c r="K20" i="6"/>
  <c r="J20" i="6"/>
  <c r="I20" i="6"/>
  <c r="H20" i="6"/>
  <c r="G20" i="6"/>
  <c r="F20" i="6"/>
  <c r="E20" i="6"/>
  <c r="D20" i="6"/>
  <c r="C20" i="6"/>
  <c r="L19" i="6"/>
  <c r="K19" i="6"/>
  <c r="M19" i="6" s="1"/>
  <c r="J19" i="6"/>
  <c r="I19" i="6"/>
  <c r="H19" i="6"/>
  <c r="G19" i="6"/>
  <c r="F19" i="6"/>
  <c r="E19" i="6"/>
  <c r="D19" i="6"/>
  <c r="C19" i="6"/>
  <c r="L18" i="6"/>
  <c r="K18" i="6"/>
  <c r="J18" i="6"/>
  <c r="M18" i="6" s="1"/>
  <c r="I18" i="6"/>
  <c r="H18" i="6"/>
  <c r="G18" i="6"/>
  <c r="F18" i="6"/>
  <c r="E18" i="6"/>
  <c r="D18" i="6"/>
  <c r="C18" i="6"/>
  <c r="L17" i="6"/>
  <c r="K17" i="6"/>
  <c r="J17" i="6"/>
  <c r="I17" i="6"/>
  <c r="H17" i="6"/>
  <c r="G17" i="6"/>
  <c r="F17" i="6"/>
  <c r="E17" i="6"/>
  <c r="M17" i="6" s="1"/>
  <c r="D17" i="6"/>
  <c r="C17" i="6"/>
  <c r="L16" i="6"/>
  <c r="K16" i="6"/>
  <c r="J16" i="6"/>
  <c r="I16" i="6"/>
  <c r="H16" i="6"/>
  <c r="G16" i="6"/>
  <c r="F16" i="6"/>
  <c r="E16" i="6"/>
  <c r="D16" i="6"/>
  <c r="M16" i="6" s="1"/>
  <c r="C16" i="6"/>
  <c r="L15" i="6"/>
  <c r="K15" i="6"/>
  <c r="J15" i="6"/>
  <c r="I15" i="6"/>
  <c r="H15" i="6"/>
  <c r="G15" i="6"/>
  <c r="F15" i="6"/>
  <c r="E15" i="6"/>
  <c r="M15" i="6" s="1"/>
  <c r="D15" i="6"/>
  <c r="C15" i="6"/>
  <c r="L14" i="6"/>
  <c r="K14" i="6"/>
  <c r="J14" i="6"/>
  <c r="I14" i="6"/>
  <c r="H14" i="6"/>
  <c r="G14" i="6"/>
  <c r="F14" i="6"/>
  <c r="E14" i="6"/>
  <c r="D14" i="6"/>
  <c r="M14" i="6" s="1"/>
  <c r="C14" i="6"/>
  <c r="L13" i="6"/>
  <c r="K13" i="6"/>
  <c r="J13" i="6"/>
  <c r="I13" i="6"/>
  <c r="H13" i="6"/>
  <c r="G13" i="6"/>
  <c r="F13" i="6"/>
  <c r="E13" i="6"/>
  <c r="D13" i="6"/>
  <c r="M13" i="6" s="1"/>
  <c r="C13" i="6"/>
  <c r="L12" i="6"/>
  <c r="K12" i="6"/>
  <c r="J12" i="6"/>
  <c r="I12" i="6"/>
  <c r="H12" i="6"/>
  <c r="G12" i="6"/>
  <c r="F12" i="6"/>
  <c r="E12" i="6"/>
  <c r="D12" i="6"/>
  <c r="M12" i="6" s="1"/>
  <c r="C12" i="6"/>
  <c r="L11" i="6"/>
  <c r="K11" i="6"/>
  <c r="J11" i="6"/>
  <c r="I11" i="6"/>
  <c r="H11" i="6"/>
  <c r="G11" i="6"/>
  <c r="F11" i="6"/>
  <c r="E11" i="6"/>
  <c r="D11" i="6"/>
  <c r="M11" i="6" s="1"/>
  <c r="C11" i="6"/>
  <c r="L10" i="6"/>
  <c r="K10" i="6"/>
  <c r="J10" i="6"/>
  <c r="I10" i="6"/>
  <c r="H10" i="6"/>
  <c r="H23" i="6" s="1"/>
  <c r="H32" i="6" s="1"/>
  <c r="H35" i="6" s="1"/>
  <c r="G10" i="6"/>
  <c r="G23" i="6" s="1"/>
  <c r="G32" i="6" s="1"/>
  <c r="G35" i="6" s="1"/>
  <c r="F10" i="6"/>
  <c r="F23" i="6" s="1"/>
  <c r="F32" i="6" s="1"/>
  <c r="F35" i="6" s="1"/>
  <c r="E10" i="6"/>
  <c r="E23" i="6" s="1"/>
  <c r="E32" i="6" s="1"/>
  <c r="E35" i="6" s="1"/>
  <c r="D10" i="6"/>
  <c r="M10" i="6" s="1"/>
  <c r="C10" i="6"/>
  <c r="M9" i="6"/>
  <c r="L9" i="6"/>
  <c r="K9" i="6"/>
  <c r="J9" i="6"/>
  <c r="I9" i="6"/>
  <c r="H9" i="6"/>
  <c r="G9" i="6"/>
  <c r="F9" i="6"/>
  <c r="E9" i="6"/>
  <c r="D9" i="6"/>
  <c r="C9" i="6"/>
  <c r="L8" i="6"/>
  <c r="L23" i="6" s="1"/>
  <c r="L32" i="6" s="1"/>
  <c r="L35" i="6" s="1"/>
  <c r="K8" i="6"/>
  <c r="J8" i="6"/>
  <c r="I8" i="6"/>
  <c r="H8" i="6"/>
  <c r="G8" i="6"/>
  <c r="F8" i="6"/>
  <c r="E8" i="6"/>
  <c r="D8" i="6"/>
  <c r="M8" i="6" s="1"/>
  <c r="C8" i="6"/>
  <c r="M7" i="6"/>
  <c r="L7" i="6"/>
  <c r="K7" i="6"/>
  <c r="K23" i="6" s="1"/>
  <c r="K32" i="6" s="1"/>
  <c r="K35" i="6" s="1"/>
  <c r="J7" i="6"/>
  <c r="J23" i="6" s="1"/>
  <c r="J32" i="6" s="1"/>
  <c r="J35" i="6" s="1"/>
  <c r="I7" i="6"/>
  <c r="I23" i="6" s="1"/>
  <c r="I32" i="6" s="1"/>
  <c r="I35" i="6" s="1"/>
  <c r="H7" i="6"/>
  <c r="G7" i="6"/>
  <c r="F7" i="6"/>
  <c r="E7" i="6"/>
  <c r="D7" i="6"/>
  <c r="C7" i="6"/>
  <c r="A1" i="6"/>
  <c r="M23" i="6" l="1"/>
  <c r="Q12" i="6"/>
  <c r="Q8" i="6"/>
  <c r="Q20" i="6"/>
  <c r="Q19" i="6"/>
  <c r="D23" i="6"/>
  <c r="D32" i="6" s="1"/>
  <c r="D35" i="6" s="1"/>
  <c r="M26" i="6"/>
  <c r="M30" i="6" s="1"/>
  <c r="M32" i="6" l="1"/>
  <c r="M35" i="6" s="1"/>
  <c r="Q9" i="6"/>
  <c r="Q22" i="6"/>
  <c r="Q16" i="6"/>
  <c r="Q18" i="6"/>
  <c r="Q11" i="6"/>
  <c r="Q7" i="6"/>
  <c r="Q14" i="6"/>
  <c r="Q13" i="6"/>
  <c r="Q15" i="6"/>
  <c r="Q10" i="6"/>
  <c r="Q21" i="6"/>
  <c r="Q17" i="6"/>
  <c r="Q23" i="6" l="1"/>
  <c r="O21" i="6"/>
  <c r="O8" i="6"/>
  <c r="O7" i="6"/>
  <c r="O17" i="6"/>
  <c r="O20" i="6"/>
  <c r="O10" i="6"/>
  <c r="O15" i="6"/>
  <c r="O13" i="6"/>
  <c r="O14" i="6"/>
  <c r="O18" i="6"/>
  <c r="O11" i="6"/>
  <c r="O16" i="6"/>
  <c r="O22" i="6"/>
  <c r="O9" i="6"/>
  <c r="O12" i="6"/>
  <c r="O19" i="6"/>
  <c r="J36" i="7" l="1"/>
  <c r="I32" i="7"/>
  <c r="H32" i="7"/>
  <c r="G32" i="7"/>
  <c r="F32" i="7"/>
  <c r="E32" i="7"/>
  <c r="D32" i="7"/>
  <c r="C32" i="7"/>
  <c r="B32" i="7"/>
  <c r="J31" i="7"/>
  <c r="J30" i="7"/>
  <c r="J29" i="7"/>
  <c r="J28" i="7"/>
  <c r="I25" i="7"/>
  <c r="H25" i="7"/>
  <c r="G25" i="7"/>
  <c r="F25" i="7"/>
  <c r="E25" i="7"/>
  <c r="D25" i="7"/>
  <c r="C25" i="7"/>
  <c r="B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B34" i="7" l="1"/>
  <c r="B37" i="7" s="1"/>
  <c r="C34" i="7"/>
  <c r="C37" i="7" s="1"/>
  <c r="D34" i="7"/>
  <c r="D37" i="7" s="1"/>
  <c r="E34" i="7"/>
  <c r="E37" i="7" s="1"/>
  <c r="F34" i="7"/>
  <c r="F37" i="7" s="1"/>
  <c r="G34" i="7"/>
  <c r="G37" i="7" s="1"/>
  <c r="J32" i="7"/>
  <c r="H34" i="7"/>
  <c r="H37" i="7" s="1"/>
  <c r="I34" i="7"/>
  <c r="I37" i="7" s="1"/>
  <c r="J25" i="7"/>
  <c r="L9" i="7"/>
  <c r="L24" i="7"/>
  <c r="L12" i="7"/>
  <c r="L14" i="7"/>
  <c r="L21" i="7"/>
  <c r="L22" i="7"/>
  <c r="L23" i="7"/>
  <c r="L13" i="7"/>
  <c r="L15" i="7"/>
  <c r="L16" i="7"/>
  <c r="L17" i="7"/>
  <c r="L20" i="7"/>
  <c r="L8" i="7"/>
  <c r="J34" i="7" l="1"/>
  <c r="J37" i="7" s="1"/>
  <c r="L18" i="7"/>
  <c r="L11" i="7"/>
  <c r="L19" i="7"/>
  <c r="L10" i="7"/>
  <c r="L36" i="9" l="1"/>
  <c r="K32" i="9"/>
  <c r="J32" i="9"/>
  <c r="I32" i="9"/>
  <c r="H32" i="9"/>
  <c r="G32" i="9"/>
  <c r="F32" i="9"/>
  <c r="E32" i="9"/>
  <c r="D32" i="9"/>
  <c r="C32" i="9"/>
  <c r="B32" i="9"/>
  <c r="L31" i="9"/>
  <c r="L30" i="9"/>
  <c r="L29" i="9"/>
  <c r="L28" i="9"/>
  <c r="K25" i="9"/>
  <c r="K34" i="9" s="1"/>
  <c r="K37" i="9" s="1"/>
  <c r="J25" i="9"/>
  <c r="I25" i="9"/>
  <c r="H25" i="9"/>
  <c r="G25" i="9"/>
  <c r="F25" i="9"/>
  <c r="E25" i="9"/>
  <c r="D25" i="9"/>
  <c r="D34" i="9" s="1"/>
  <c r="D37" i="9" s="1"/>
  <c r="C25" i="9"/>
  <c r="B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B34" i="9" l="1"/>
  <c r="B37" i="9" s="1"/>
  <c r="E34" i="9"/>
  <c r="E37" i="9" s="1"/>
  <c r="G34" i="9"/>
  <c r="G37" i="9" s="1"/>
  <c r="L32" i="9"/>
  <c r="C34" i="9"/>
  <c r="C37" i="9" s="1"/>
  <c r="F34" i="9"/>
  <c r="F37" i="9" s="1"/>
  <c r="I34" i="9"/>
  <c r="I37" i="9" s="1"/>
  <c r="J34" i="9"/>
  <c r="J37" i="9" s="1"/>
  <c r="H34" i="9"/>
  <c r="H37" i="9" s="1"/>
  <c r="L25" i="9"/>
  <c r="L34" i="9" l="1"/>
  <c r="L37" i="9" s="1"/>
  <c r="N21" i="9" l="1"/>
  <c r="N14" i="9"/>
  <c r="N15" i="9"/>
  <c r="N22" i="9"/>
  <c r="N8" i="9"/>
  <c r="N23" i="9"/>
  <c r="N10" i="9"/>
  <c r="N20" i="9"/>
  <c r="N24" i="9"/>
  <c r="N11" i="9"/>
  <c r="N12" i="9"/>
  <c r="N13" i="9"/>
  <c r="N16" i="9"/>
  <c r="N19" i="9"/>
  <c r="N9" i="9"/>
  <c r="N17" i="9"/>
  <c r="N18" i="9"/>
  <c r="K32" i="8" l="1"/>
  <c r="J28" i="8"/>
  <c r="I28" i="8"/>
  <c r="H28" i="8"/>
  <c r="G28" i="8"/>
  <c r="F28" i="8"/>
  <c r="E28" i="8"/>
  <c r="D28" i="8"/>
  <c r="C28" i="8"/>
  <c r="B28" i="8"/>
  <c r="K27" i="8"/>
  <c r="K26" i="8"/>
  <c r="K25" i="8"/>
  <c r="K24" i="8"/>
  <c r="K28" i="8" s="1"/>
  <c r="J21" i="8"/>
  <c r="J30" i="8" s="1"/>
  <c r="J33" i="8" s="1"/>
  <c r="I21" i="8"/>
  <c r="I30" i="8" s="1"/>
  <c r="I33" i="8" s="1"/>
  <c r="H21" i="8"/>
  <c r="H30" i="8" s="1"/>
  <c r="H33" i="8" s="1"/>
  <c r="G21" i="8"/>
  <c r="G30" i="8" s="1"/>
  <c r="G33" i="8" s="1"/>
  <c r="F21" i="8"/>
  <c r="F30" i="8" s="1"/>
  <c r="F33" i="8" s="1"/>
  <c r="E21" i="8"/>
  <c r="E30" i="8" s="1"/>
  <c r="E33" i="8" s="1"/>
  <c r="D21" i="8"/>
  <c r="D30" i="8" s="1"/>
  <c r="D33" i="8" s="1"/>
  <c r="C21" i="8"/>
  <c r="C30" i="8" s="1"/>
  <c r="C33" i="8" s="1"/>
  <c r="B21" i="8"/>
  <c r="B30" i="8" s="1"/>
  <c r="B33" i="8" s="1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21" i="8" s="1"/>
  <c r="K30" i="8" s="1"/>
  <c r="K33" i="8" s="1"/>
  <c r="L39" i="4"/>
  <c r="K35" i="4"/>
  <c r="J35" i="4"/>
  <c r="I35" i="4"/>
  <c r="H35" i="4"/>
  <c r="G35" i="4"/>
  <c r="F35" i="4"/>
  <c r="E35" i="4"/>
  <c r="D35" i="4"/>
  <c r="C35" i="4"/>
  <c r="B35" i="4"/>
  <c r="L34" i="4"/>
  <c r="L33" i="4"/>
  <c r="L32" i="4"/>
  <c r="L31" i="4"/>
  <c r="K28" i="4"/>
  <c r="K37" i="4" s="1"/>
  <c r="K40" i="4" s="1"/>
  <c r="J28" i="4"/>
  <c r="J37" i="4" s="1"/>
  <c r="J40" i="4" s="1"/>
  <c r="I28" i="4"/>
  <c r="I37" i="4" s="1"/>
  <c r="I40" i="4" s="1"/>
  <c r="H28" i="4"/>
  <c r="H37" i="4" s="1"/>
  <c r="H40" i="4" s="1"/>
  <c r="G28" i="4"/>
  <c r="G37" i="4" s="1"/>
  <c r="G40" i="4" s="1"/>
  <c r="F28" i="4"/>
  <c r="F37" i="4" s="1"/>
  <c r="F40" i="4" s="1"/>
  <c r="E28" i="4"/>
  <c r="E37" i="4" s="1"/>
  <c r="E40" i="4" s="1"/>
  <c r="D28" i="4"/>
  <c r="D37" i="4" s="1"/>
  <c r="D40" i="4" s="1"/>
  <c r="C28" i="4"/>
  <c r="C37" i="4" s="1"/>
  <c r="C40" i="4" s="1"/>
  <c r="B28" i="4"/>
  <c r="B37" i="4" s="1"/>
  <c r="B40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34" i="3"/>
  <c r="K30" i="3"/>
  <c r="J30" i="3"/>
  <c r="I30" i="3"/>
  <c r="H30" i="3"/>
  <c r="G30" i="3"/>
  <c r="F30" i="3"/>
  <c r="E30" i="3"/>
  <c r="D30" i="3"/>
  <c r="C30" i="3"/>
  <c r="B30" i="3"/>
  <c r="L30" i="3" s="1"/>
  <c r="L29" i="3"/>
  <c r="L28" i="3"/>
  <c r="L27" i="3"/>
  <c r="L26" i="3"/>
  <c r="K23" i="3"/>
  <c r="K32" i="3" s="1"/>
  <c r="K35" i="3" s="1"/>
  <c r="J23" i="3"/>
  <c r="J32" i="3" s="1"/>
  <c r="J35" i="3" s="1"/>
  <c r="I23" i="3"/>
  <c r="I32" i="3" s="1"/>
  <c r="I35" i="3" s="1"/>
  <c r="H23" i="3"/>
  <c r="H32" i="3" s="1"/>
  <c r="H35" i="3" s="1"/>
  <c r="G23" i="3"/>
  <c r="G32" i="3" s="1"/>
  <c r="G35" i="3" s="1"/>
  <c r="F23" i="3"/>
  <c r="F32" i="3" s="1"/>
  <c r="F35" i="3" s="1"/>
  <c r="E23" i="3"/>
  <c r="D23" i="3"/>
  <c r="D32" i="3" s="1"/>
  <c r="D35" i="3" s="1"/>
  <c r="C23" i="3"/>
  <c r="C32" i="3" s="1"/>
  <c r="C35" i="3" s="1"/>
  <c r="B23" i="3"/>
  <c r="B32" i="3" s="1"/>
  <c r="B35" i="3" s="1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J37" i="2"/>
  <c r="I33" i="2"/>
  <c r="H33" i="2"/>
  <c r="G33" i="2"/>
  <c r="F33" i="2"/>
  <c r="E33" i="2"/>
  <c r="D33" i="2"/>
  <c r="C33" i="2"/>
  <c r="B33" i="2"/>
  <c r="J32" i="2"/>
  <c r="J31" i="2"/>
  <c r="J30" i="2"/>
  <c r="J29" i="2"/>
  <c r="J33" i="2" s="1"/>
  <c r="I26" i="2"/>
  <c r="H26" i="2"/>
  <c r="G26" i="2"/>
  <c r="F26" i="2"/>
  <c r="E26" i="2"/>
  <c r="D26" i="2"/>
  <c r="D35" i="2" s="1"/>
  <c r="D38" i="2" s="1"/>
  <c r="C26" i="2"/>
  <c r="C35" i="2" s="1"/>
  <c r="C38" i="2" s="1"/>
  <c r="B26" i="2"/>
  <c r="B35" i="2" s="1"/>
  <c r="B38" i="2" s="1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K41" i="1"/>
  <c r="J37" i="1"/>
  <c r="I37" i="1"/>
  <c r="H37" i="1"/>
  <c r="G37" i="1"/>
  <c r="F37" i="1"/>
  <c r="E37" i="1"/>
  <c r="D37" i="1"/>
  <c r="C37" i="1"/>
  <c r="B37" i="1"/>
  <c r="K37" i="1" s="1"/>
  <c r="K36" i="1"/>
  <c r="K35" i="1"/>
  <c r="K34" i="1"/>
  <c r="K33" i="1"/>
  <c r="J30" i="1"/>
  <c r="I30" i="1"/>
  <c r="H30" i="1"/>
  <c r="G30" i="1"/>
  <c r="F30" i="1"/>
  <c r="E30" i="1"/>
  <c r="D30" i="1"/>
  <c r="C30" i="1"/>
  <c r="B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L35" i="4" l="1"/>
  <c r="L28" i="4"/>
  <c r="L37" i="4" s="1"/>
  <c r="E32" i="3"/>
  <c r="E35" i="3" s="1"/>
  <c r="L23" i="3"/>
  <c r="L32" i="3" s="1"/>
  <c r="H35" i="2"/>
  <c r="H38" i="2" s="1"/>
  <c r="G35" i="2"/>
  <c r="G38" i="2" s="1"/>
  <c r="I35" i="2"/>
  <c r="I38" i="2" s="1"/>
  <c r="F35" i="2"/>
  <c r="F38" i="2" s="1"/>
  <c r="E35" i="2"/>
  <c r="E38" i="2" s="1"/>
  <c r="J26" i="2"/>
  <c r="J35" i="2" s="1"/>
  <c r="J39" i="1"/>
  <c r="J42" i="1" s="1"/>
  <c r="I39" i="1"/>
  <c r="I42" i="1" s="1"/>
  <c r="H39" i="1"/>
  <c r="H42" i="1" s="1"/>
  <c r="G39" i="1"/>
  <c r="G42" i="1" s="1"/>
  <c r="F39" i="1"/>
  <c r="F42" i="1" s="1"/>
  <c r="E39" i="1"/>
  <c r="E42" i="1" s="1"/>
  <c r="C39" i="1"/>
  <c r="C42" i="1" s="1"/>
  <c r="D39" i="1"/>
  <c r="D42" i="1" s="1"/>
  <c r="B39" i="1"/>
  <c r="B42" i="1" s="1"/>
  <c r="K30" i="1"/>
  <c r="K39" i="1" s="1"/>
  <c r="L40" i="4" l="1"/>
  <c r="L35" i="3"/>
  <c r="J38" i="2"/>
  <c r="K42" i="1"/>
</calcChain>
</file>

<file path=xl/sharedStrings.xml><?xml version="1.0" encoding="utf-8"?>
<sst xmlns="http://schemas.openxmlformats.org/spreadsheetml/2006/main" count="1002" uniqueCount="261">
  <si>
    <t>Scottish Parliament Election  - 7 May 2026</t>
  </si>
  <si>
    <t xml:space="preserve"> </t>
  </si>
  <si>
    <t>Edinburgh and Lothians East Region</t>
  </si>
  <si>
    <t>Council</t>
  </si>
  <si>
    <t xml:space="preserve"> Edinburgh</t>
  </si>
  <si>
    <t xml:space="preserve">  East Lothian</t>
  </si>
  <si>
    <t xml:space="preserve"> Midlothian</t>
  </si>
  <si>
    <t xml:space="preserve">Constituency  </t>
  </si>
  <si>
    <t>Edinburgh Central</t>
  </si>
  <si>
    <t>Edinburgh North Eastern and Leith Constituency</t>
  </si>
  <si>
    <t>Edinburgh North Western Constituency</t>
  </si>
  <si>
    <t>Edinburgh Northern Constituency</t>
  </si>
  <si>
    <t>Edinburgh South Western Constituency</t>
  </si>
  <si>
    <t>Edinburgh Southern Constituency</t>
  </si>
  <si>
    <t>East Lothian Coast and Lammermuirs Constituency</t>
  </si>
  <si>
    <t>Edinburgh Eastern, Musselburgh and Tranent Constituency</t>
  </si>
  <si>
    <t>Midlothian North Constituency</t>
  </si>
  <si>
    <t>Total</t>
  </si>
  <si>
    <t>Party/Independent Candidate</t>
  </si>
  <si>
    <t>ADVANCE UK</t>
  </si>
  <si>
    <t>ALLIANCE TO LIBERATE SCOTLAND</t>
  </si>
  <si>
    <t>ANIMAL WELFARE PARTY</t>
  </si>
  <si>
    <t xml:space="preserve">COMMUNIST PARTY OF BRITAIN </t>
  </si>
  <si>
    <t>EDINBURGH &amp; EAST LOTHIAN PEOPLE</t>
  </si>
  <si>
    <t>EQUALITY PARTY</t>
  </si>
  <si>
    <t>INDEPENDENCE FOR SCOTLAND PARTY</t>
  </si>
  <si>
    <t>INDEPENDENT GREEN VOICE</t>
  </si>
  <si>
    <t>REFORM UK</t>
  </si>
  <si>
    <t>SCOTTISH CONSERVATIVE AND UNIONIST PARTY</t>
  </si>
  <si>
    <t>SCOTTISH FAMILY PARTY</t>
  </si>
  <si>
    <t>SCOTTISH GREEN PARTY</t>
  </si>
  <si>
    <t>SCOTTISH LABOUR PARTY</t>
  </si>
  <si>
    <t>SCOTTISH LIBERAL DEMOCRATS</t>
  </si>
  <si>
    <t xml:space="preserve">SCOTTISH LIBERTARIAN PARTY </t>
  </si>
  <si>
    <t>SCOTTISH NATIONAL PARTY (SNP)</t>
  </si>
  <si>
    <t>SCOTTISH SOCIALIST PARTY</t>
  </si>
  <si>
    <t>SCOTTISH WORKERS PARTY OF BRITAIN</t>
  </si>
  <si>
    <t>BALFOUR, Jeremy Ross</t>
  </si>
  <si>
    <t>BONNIE PRINCE, Bob</t>
  </si>
  <si>
    <t>DAVIES, Morgwn Carter</t>
  </si>
  <si>
    <t>REGAN, Ash</t>
  </si>
  <si>
    <t>Total Valid Votes</t>
  </si>
  <si>
    <t>Analysis of rejected ballot papers</t>
  </si>
  <si>
    <t>Lack of official mark or unique identifying mark</t>
  </si>
  <si>
    <t>Voting for more than one registered party / candidate</t>
  </si>
  <si>
    <t>Writing or mark by which the voter could be identified</t>
  </si>
  <si>
    <t>Unmarked or void for uncertainty</t>
  </si>
  <si>
    <t>Total Rejected Papers</t>
  </si>
  <si>
    <t>Total Votes cast (Including rejected papers)</t>
  </si>
  <si>
    <t>Electorate</t>
  </si>
  <si>
    <t>Turnout percentage</t>
  </si>
  <si>
    <t xml:space="preserve">Edinburgh Central  </t>
  </si>
  <si>
    <t xml:space="preserve">Ettrick, Roxburgh and Berwickshire  </t>
  </si>
  <si>
    <t>Aberdeen Central</t>
  </si>
  <si>
    <t>Aberdeen Deeside and North Kincardine</t>
  </si>
  <si>
    <t>Aberdeen Donside</t>
  </si>
  <si>
    <t>Aberdeenshire East</t>
  </si>
  <si>
    <t>Aberdeenshire West</t>
  </si>
  <si>
    <t>Airdrie</t>
  </si>
  <si>
    <t>Almond Valley</t>
  </si>
  <si>
    <t>Angus North and Mearns</t>
  </si>
  <si>
    <t>Angus South</t>
  </si>
  <si>
    <t>Argyll and Bute</t>
  </si>
  <si>
    <t>Ayr</t>
  </si>
  <si>
    <t>Banffshire and Buchan Coast</t>
  </si>
  <si>
    <t>Bathgate</t>
  </si>
  <si>
    <t>Caithness, Sutherland and Ross</t>
  </si>
  <si>
    <t>Carrick, Cumnock and Doon Valley</t>
  </si>
  <si>
    <t>Clackmannanshire and Dunblane</t>
  </si>
  <si>
    <t>Clydebank and Milngavie</t>
  </si>
  <si>
    <t>Clydesdale</t>
  </si>
  <si>
    <t>Coatbridge and Chryston</t>
  </si>
  <si>
    <t>Cowdenbeath</t>
  </si>
  <si>
    <t>Cumbernauld and Kilsyth</t>
  </si>
  <si>
    <t>Cunninghame North</t>
  </si>
  <si>
    <t>Cunninghame South</t>
  </si>
  <si>
    <t>Dumbarton</t>
  </si>
  <si>
    <t>Dumfriesshire</t>
  </si>
  <si>
    <t>Dundee City East</t>
  </si>
  <si>
    <t>Dundee City West</t>
  </si>
  <si>
    <t>Dunfermline</t>
  </si>
  <si>
    <t>East Kilbride</t>
  </si>
  <si>
    <t>East Lothian Coast and Lammermuirs</t>
  </si>
  <si>
    <t>Eastwood</t>
  </si>
  <si>
    <t>Edinburgh Eastern, Musselburgh and Tranent</t>
  </si>
  <si>
    <t>Edinburgh North Eastern and Leith</t>
  </si>
  <si>
    <t>Edinburgh North Western</t>
  </si>
  <si>
    <t>Edinburgh Northern</t>
  </si>
  <si>
    <t>Edinburgh South Western</t>
  </si>
  <si>
    <t>Edinburgh Southern</t>
  </si>
  <si>
    <t>Ettrick, Roxburgh and Berwickshire</t>
  </si>
  <si>
    <t>Falkirk East and Linlithgow</t>
  </si>
  <si>
    <t>Falkirk West</t>
  </si>
  <si>
    <t>Fife North East</t>
  </si>
  <si>
    <t>Galloway and West Dumfries</t>
  </si>
  <si>
    <t>Glasgow Anniesland</t>
  </si>
  <si>
    <t>Glasgow Baillieston and Shettleston</t>
  </si>
  <si>
    <t>Glasgow Cathcart and Pollok</t>
  </si>
  <si>
    <t>Glasgow Central</t>
  </si>
  <si>
    <t>Glasgow Easterhouse and Springburn</t>
  </si>
  <si>
    <t>Glasgow Kelvin and Maryhill</t>
  </si>
  <si>
    <t>Glasgow Southside</t>
  </si>
  <si>
    <t>Hamilton, Larkhall and Stonehouse</t>
  </si>
  <si>
    <t>Inverclyde</t>
  </si>
  <si>
    <t>Inverness and Nairn</t>
  </si>
  <si>
    <t>Kilmarnock and Irvine Valley</t>
  </si>
  <si>
    <t>Kirkcaldy</t>
  </si>
  <si>
    <t>Mid Fife and Glenrothes</t>
  </si>
  <si>
    <t>Midlothian North</t>
  </si>
  <si>
    <t>Midlothian South, Tweeddale and Lauderdale</t>
  </si>
  <si>
    <t>Moray</t>
  </si>
  <si>
    <t>Motherwell and Wishaw</t>
  </si>
  <si>
    <t>Na h-Eileanan an Iar</t>
  </si>
  <si>
    <t>Orkney Islands</t>
  </si>
  <si>
    <t>Paisley</t>
  </si>
  <si>
    <t>Perthshire North</t>
  </si>
  <si>
    <t>Perthshire South and Kinross-shire</t>
  </si>
  <si>
    <t>Renfrewshire North and Cardonald</t>
  </si>
  <si>
    <t>Renfrewshire West and Levern Valley</t>
  </si>
  <si>
    <t>Rutherglen and Cambuslang</t>
  </si>
  <si>
    <t>Shetland Islands</t>
  </si>
  <si>
    <t>Skye, Lochaber and Badenoch</t>
  </si>
  <si>
    <t>Stirling</t>
  </si>
  <si>
    <t>Strathkelvin and Bearsden</t>
  </si>
  <si>
    <t>Uddingston and Bellshill</t>
  </si>
  <si>
    <t>Central Scotland and Lothians West Region</t>
  </si>
  <si>
    <t>Glasgow Region</t>
  </si>
  <si>
    <t>Highlands and Islands Region</t>
  </si>
  <si>
    <t>Mid Scotland and Fife Region</t>
  </si>
  <si>
    <t>North East Scotland Region</t>
  </si>
  <si>
    <t>South Scotland Region</t>
  </si>
  <si>
    <t>West Scotland Region</t>
  </si>
  <si>
    <t>Regional votes in each constituency</t>
  </si>
  <si>
    <t xml:space="preserve">Highland </t>
  </si>
  <si>
    <t xml:space="preserve">Argyll and Bute </t>
  </si>
  <si>
    <t xml:space="preserve">Moray </t>
  </si>
  <si>
    <t>Eilean Siar</t>
  </si>
  <si>
    <t>Orkney</t>
  </si>
  <si>
    <t xml:space="preserve">Shetland  </t>
  </si>
  <si>
    <t>Caithness, Sutherland and Ross Constituency</t>
  </si>
  <si>
    <t>Inverness and Nairn Constituency</t>
  </si>
  <si>
    <t>Skye, Lochaber and Badenoch Constituency</t>
  </si>
  <si>
    <t>Argyll and Bute Constituency</t>
  </si>
  <si>
    <t>Moray Constituency</t>
  </si>
  <si>
    <t>Na h-Eileanan an Iar Constituency</t>
  </si>
  <si>
    <t>Orkney Islands Constituency</t>
  </si>
  <si>
    <t>Shetland Islands Constituency</t>
  </si>
  <si>
    <t>SCOTTISH CHRISTIAN PARTY “PROCLAIMING CHRIST’S LORDSHIP”</t>
  </si>
  <si>
    <t>SCOTTISH RURAL PARTY</t>
  </si>
  <si>
    <t>WORKERS PARTY OF BRITAIN</t>
  </si>
  <si>
    <t>MACPHERSON, Duncan</t>
  </si>
  <si>
    <t>RICE, Mick</t>
  </si>
  <si>
    <t xml:space="preserve">Galloway and West Dumfries  </t>
  </si>
  <si>
    <t xml:space="preserve">  Aberdeen</t>
  </si>
  <si>
    <t xml:space="preserve">Aberdeenshire  </t>
  </si>
  <si>
    <t xml:space="preserve">  Angus</t>
  </si>
  <si>
    <t xml:space="preserve">  Dundee</t>
  </si>
  <si>
    <t xml:space="preserve">Constituency </t>
  </si>
  <si>
    <t>Aberdeen Central Constituency</t>
  </si>
  <si>
    <t>Aberdeen Deeside and North Kincardine Constituency</t>
  </si>
  <si>
    <t>Aberdeen Donside Constituency</t>
  </si>
  <si>
    <t>Aberdeenshire East Constituency</t>
  </si>
  <si>
    <t>Aberdeenshire West Constituency</t>
  </si>
  <si>
    <t>Banffshire and Buchan Coast Constituency</t>
  </si>
  <si>
    <t>Angus North and Mearns Constituency</t>
  </si>
  <si>
    <t>Angus South Constituency</t>
  </si>
  <si>
    <t>Dundee City East Constituency</t>
  </si>
  <si>
    <t>Dundee City West Constituency</t>
  </si>
  <si>
    <t>BOULTON, Marie</t>
  </si>
  <si>
    <t>LEASK, Iris Alexandra</t>
  </si>
  <si>
    <t xml:space="preserve">  Renfrewshire</t>
  </si>
  <si>
    <t xml:space="preserve"> East Dunbartonshire</t>
  </si>
  <si>
    <t xml:space="preserve"> East Renfrewshire</t>
  </si>
  <si>
    <t xml:space="preserve">  Inverclyde</t>
  </si>
  <si>
    <t xml:space="preserve">  North Ayrshire</t>
  </si>
  <si>
    <t xml:space="preserve">  West Dunbartonshire</t>
  </si>
  <si>
    <t>Paisley Constituency</t>
  </si>
  <si>
    <t>Renfrewshire North and Cardonald Constituency</t>
  </si>
  <si>
    <t>Renfrewshire West and Levern Valley Constituency</t>
  </si>
  <si>
    <t>Strathkelvin and Bearsden Constituency</t>
  </si>
  <si>
    <t>Eastwood Constituency</t>
  </si>
  <si>
    <t>Inverclyde Constituency</t>
  </si>
  <si>
    <t>Cunninghame North Constituency</t>
  </si>
  <si>
    <t>Cunninghame South Constituency</t>
  </si>
  <si>
    <t>Clydebank and Milngavie Constituency</t>
  </si>
  <si>
    <t>Dumbarton Constituency</t>
  </si>
  <si>
    <t>ALLIANCE FOR DEMOCRACY AND FREEDOM</t>
  </si>
  <si>
    <t>SCOTTISH COMMON PARTY</t>
  </si>
  <si>
    <t>SOCIALIST LABOUR PARTY</t>
  </si>
  <si>
    <t>THE SCOTTISH LIBERAL PARTY</t>
  </si>
  <si>
    <t>UK INDEPENDENCE PARTY (UKIP)</t>
  </si>
  <si>
    <t>MACK, Paul</t>
  </si>
  <si>
    <t>MCCARTHY, Paddy</t>
  </si>
  <si>
    <t>WALLACE, William</t>
  </si>
  <si>
    <t xml:space="preserve">Falkirk East  </t>
  </si>
  <si>
    <t xml:space="preserve">Falkirk West  </t>
  </si>
  <si>
    <t xml:space="preserve">Glasgow Anniesland  </t>
  </si>
  <si>
    <t xml:space="preserve">Central Scotland and Lothians West  </t>
  </si>
  <si>
    <t xml:space="preserve">Edinburgh and Lothians East  </t>
  </si>
  <si>
    <t xml:space="preserve">Glasgow  </t>
  </si>
  <si>
    <t xml:space="preserve">Highlands and Islands </t>
  </si>
  <si>
    <t>Mid Scotland and Fife</t>
  </si>
  <si>
    <t>North East Scotland</t>
  </si>
  <si>
    <t>South Scotland</t>
  </si>
  <si>
    <t>West  Scotland</t>
  </si>
  <si>
    <t>Details of the regional votes within each of the 73 constituencies in Scotland can be found by clicking on the relevant region below:</t>
  </si>
  <si>
    <t xml:space="preserve">  Fife</t>
  </si>
  <si>
    <t xml:space="preserve">  Clackmannanshire</t>
  </si>
  <si>
    <t xml:space="preserve">  Perth &amp; Kinross</t>
  </si>
  <si>
    <t>Cowdenbeath Constituency</t>
  </si>
  <si>
    <t>Dunfermline Constituency</t>
  </si>
  <si>
    <t>Fife North East Constituency</t>
  </si>
  <si>
    <t>Kirkcaldy Constituency</t>
  </si>
  <si>
    <t>Mid Fife and Glenrothes Constituency</t>
  </si>
  <si>
    <t>Clackmannanshire and Dunblane Constituency</t>
  </si>
  <si>
    <t>Perthshire North Constituency</t>
  </si>
  <si>
    <t>Perthshire South and Kinross-shire Constituency</t>
  </si>
  <si>
    <t>Stirling Constituency</t>
  </si>
  <si>
    <t>RRO COPY</t>
  </si>
  <si>
    <t>Regional List Seat Calculator for Region</t>
  </si>
  <si>
    <t xml:space="preserve"> Dumfries &amp; Galloway</t>
  </si>
  <si>
    <t xml:space="preserve"> East Ayrshire</t>
  </si>
  <si>
    <t>Scottish Borders</t>
  </si>
  <si>
    <t xml:space="preserve"> South Ayrshire</t>
  </si>
  <si>
    <t xml:space="preserve"> South Lanarkshire</t>
  </si>
  <si>
    <t>Dumfriesshire Constituency</t>
  </si>
  <si>
    <t>Galloway and West Dumfries Constituency</t>
  </si>
  <si>
    <t>Carrick, Cumnock and Doon Valley Constituency</t>
  </si>
  <si>
    <t>Kilmarnock and Irvine Valley Constituency</t>
  </si>
  <si>
    <t>Ettrick, Roxburgh and Berwickshire Constituency</t>
  </si>
  <si>
    <t>Midlothian South, Tweeddale and Lauderdale Constituency</t>
  </si>
  <si>
    <t>Ayr Constituency</t>
  </si>
  <si>
    <t>Clydesdale Constituency</t>
  </si>
  <si>
    <t>East Kilbride Constituency</t>
  </si>
  <si>
    <t>Hamilton, Larkhall and Stonehouse Constituency</t>
  </si>
  <si>
    <t>Deposit</t>
  </si>
  <si>
    <t>SCOTTISH ALLIANCE FOR DEMOCRACY AND FREEDOM</t>
  </si>
  <si>
    <t>SCOTTISH HERITAGE PARTY</t>
  </si>
  <si>
    <t>DAVIS, Sean</t>
  </si>
  <si>
    <t>SOMMERVILLE, Denise</t>
  </si>
  <si>
    <t>Glasgow Anniesland Constituency</t>
  </si>
  <si>
    <t>Glasgow Baillieston and Shettleston Constituency</t>
  </si>
  <si>
    <t>Glasgow Cathcart and Pollok Constituency</t>
  </si>
  <si>
    <t>Glasgow Central Constituency</t>
  </si>
  <si>
    <t>Glasgow Easterhouse and Springburn Constituency</t>
  </si>
  <si>
    <t>Glasgow Kelvin and Maryhill Constituency</t>
  </si>
  <si>
    <t>Glasgow Southside Constituency</t>
  </si>
  <si>
    <t>Rutherglen and Cambuslang Constituency</t>
  </si>
  <si>
    <t>HOUSTON, Craig</t>
  </si>
  <si>
    <t>KERR, Elspeth Lynn</t>
  </si>
  <si>
    <t>Central Scotland and Lothians West</t>
  </si>
  <si>
    <t>North Lanarkshire Council</t>
  </si>
  <si>
    <t>Falkirk Council</t>
  </si>
  <si>
    <t>West Lothian Council</t>
  </si>
  <si>
    <t>ID</t>
  </si>
  <si>
    <t>Constituency | Party / Candidate</t>
  </si>
  <si>
    <t>DEPOSIT</t>
  </si>
  <si>
    <t>%</t>
  </si>
  <si>
    <t>Analysis of Rejected Ballot Papers</t>
  </si>
  <si>
    <t>Total Votes Cast (Including Rejected Papers)</t>
  </si>
  <si>
    <t>Turnout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</si>
</sst>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.0"/>
  </numFmts>
  <fonts count="22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43" fontId="8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32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1" fontId="3" fillId="5" borderId="7" xfId="0" applyNumberFormat="1" applyFont="1" applyFill="1" applyBorder="1" applyAlignment="1">
      <alignment vertical="center"/>
    </xf>
    <xf numFmtId="41" fontId="3" fillId="5" borderId="7" xfId="0" applyNumberFormat="1" applyFont="1" applyFill="1" applyBorder="1"/>
    <xf numFmtId="41" fontId="3" fillId="0" borderId="0" xfId="0" applyNumberFormat="1" applyFont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2" fillId="4" borderId="7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5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3" fillId="0" borderId="3" xfId="0" applyFont="1" applyBorder="1"/>
    <xf numFmtId="3" fontId="2" fillId="0" borderId="7" xfId="0" applyNumberFormat="1" applyFont="1" applyBorder="1" applyAlignment="1">
      <alignment vertical="center"/>
    </xf>
    <xf numFmtId="41" fontId="3" fillId="5" borderId="8" xfId="0" applyNumberFormat="1" applyFont="1" applyFill="1" applyBorder="1"/>
    <xf numFmtId="0" fontId="2" fillId="5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5" borderId="0" xfId="0" applyFont="1" applyFill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41" fontId="3" fillId="5" borderId="10" xfId="0" applyNumberFormat="1" applyFont="1" applyFill="1" applyBorder="1" applyAlignment="1">
      <alignment vertical="center"/>
    </xf>
    <xf numFmtId="41" fontId="3" fillId="5" borderId="10" xfId="0" applyNumberFormat="1" applyFont="1" applyFill="1" applyBorder="1"/>
    <xf numFmtId="3" fontId="2" fillId="7" borderId="7" xfId="0" applyNumberFormat="1" applyFont="1" applyFill="1" applyBorder="1" applyAlignment="1">
      <alignment vertical="center"/>
    </xf>
    <xf numFmtId="3" fontId="2" fillId="8" borderId="7" xfId="0" applyNumberFormat="1" applyFont="1" applyFill="1" applyBorder="1" applyAlignment="1">
      <alignment vertical="center"/>
    </xf>
    <xf numFmtId="3" fontId="2" fillId="9" borderId="7" xfId="0" applyNumberFormat="1" applyFont="1" applyFill="1" applyBorder="1" applyAlignment="1">
      <alignment vertical="center"/>
    </xf>
    <xf numFmtId="0" fontId="2" fillId="0" borderId="0" xfId="0" applyFont="1"/>
    <xf numFmtId="0" fontId="2" fillId="7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0" borderId="0" xfId="0" applyFont="1"/>
    <xf numFmtId="0" fontId="2" fillId="9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vertical="center"/>
    </xf>
    <xf numFmtId="3" fontId="2" fillId="10" borderId="7" xfId="0" applyNumberFormat="1" applyFont="1" applyFill="1" applyBorder="1" applyAlignment="1">
      <alignment vertical="center"/>
    </xf>
    <xf numFmtId="0" fontId="9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13" fillId="5" borderId="13" xfId="3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/>
    <xf numFmtId="41" fontId="3" fillId="5" borderId="7" xfId="0" quotePrefix="1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11" borderId="1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9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0" fillId="0" borderId="3" xfId="0" applyBorder="1"/>
    <xf numFmtId="41" fontId="0" fillId="5" borderId="7" xfId="0" applyNumberFormat="1" applyFill="1" applyBorder="1" applyAlignment="1">
      <alignment vertical="center"/>
    </xf>
    <xf numFmtId="41" fontId="0" fillId="5" borderId="7" xfId="0" applyNumberFormat="1" applyFill="1" applyBorder="1"/>
    <xf numFmtId="3" fontId="9" fillId="0" borderId="7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9" fillId="5" borderId="0" xfId="0" applyFont="1" applyFill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3" fontId="9" fillId="9" borderId="7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3" fontId="9" fillId="4" borderId="7" xfId="0" applyNumberFormat="1" applyFont="1" applyFill="1" applyBorder="1" applyAlignment="1">
      <alignment vertical="center"/>
    </xf>
    <xf numFmtId="3" fontId="9" fillId="8" borderId="7" xfId="0" applyNumberFormat="1" applyFont="1" applyFill="1" applyBorder="1" applyAlignment="1">
      <alignment vertical="center"/>
    </xf>
    <xf numFmtId="3" fontId="9" fillId="3" borderId="7" xfId="0" applyNumberFormat="1" applyFont="1" applyFill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5" borderId="7" xfId="0" applyFont="1" applyFill="1" applyBorder="1" applyAlignment="1">
      <alignment vertical="center"/>
    </xf>
    <xf numFmtId="3" fontId="9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3" fontId="19" fillId="0" borderId="0" xfId="0" applyNumberFormat="1" applyFont="1"/>
    <xf numFmtId="0" fontId="17" fillId="0" borderId="0" xfId="0" applyFont="1" applyAlignment="1">
      <alignment vertical="center"/>
    </xf>
    <xf numFmtId="0" fontId="9" fillId="0" borderId="0" xfId="0" applyFont="1"/>
    <xf numFmtId="0" fontId="9" fillId="4" borderId="6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3" fontId="3" fillId="5" borderId="7" xfId="0" applyNumberFormat="1" applyFont="1" applyFill="1" applyBorder="1"/>
    <xf numFmtId="3" fontId="3" fillId="5" borderId="7" xfId="0" applyNumberFormat="1" applyFont="1" applyFill="1" applyBorder="1" applyAlignment="1">
      <alignment vertical="center"/>
    </xf>
    <xf numFmtId="3" fontId="9" fillId="12" borderId="7" xfId="0" applyNumberFormat="1" applyFont="1" applyFill="1" applyBorder="1" applyAlignment="1">
      <alignment vertical="center"/>
    </xf>
    <xf numFmtId="3" fontId="9" fillId="0" borderId="7" xfId="0" applyNumberFormat="1" applyFont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3" fontId="3" fillId="5" borderId="8" xfId="0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6" fillId="13" borderId="14" xfId="0" applyFont="1" applyFill="1" applyBorder="1" applyAlignment="1">
      <alignment horizontal="center"/>
    </xf>
    <xf numFmtId="0" fontId="16" fillId="13" borderId="2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16" fillId="14" borderId="2" xfId="0" applyFont="1" applyFill="1" applyBorder="1" applyAlignment="1">
      <alignment horizontal="center"/>
    </xf>
    <xf numFmtId="0" fontId="16" fillId="15" borderId="13" xfId="0" applyFont="1" applyFill="1" applyBorder="1" applyAlignment="1">
      <alignment horizontal="center" vertical="center"/>
    </xf>
    <xf numFmtId="0" fontId="16" fillId="15" borderId="13" xfId="0" applyFont="1" applyFill="1" applyBorder="1" applyAlignment="1">
      <alignment horizontal="left" vertical="center" indent="1"/>
    </xf>
    <xf numFmtId="0" fontId="9" fillId="9" borderId="15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0" fontId="16" fillId="17" borderId="17" xfId="0" applyFont="1" applyFill="1" applyBorder="1" applyAlignment="1">
      <alignment horizontal="center"/>
    </xf>
    <xf numFmtId="0" fontId="10" fillId="0" borderId="17" xfId="0" applyFont="1" applyBorder="1" applyAlignment="1">
      <alignment horizontal="left" indent="1"/>
    </xf>
    <xf numFmtId="3" fontId="10" fillId="0" borderId="18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6" fillId="17" borderId="17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164" fontId="10" fillId="17" borderId="21" xfId="0" applyNumberFormat="1" applyFont="1" applyFill="1" applyBorder="1" applyAlignment="1">
      <alignment horizontal="center"/>
    </xf>
    <xf numFmtId="164" fontId="10" fillId="17" borderId="17" xfId="0" applyNumberFormat="1" applyFont="1" applyFill="1" applyBorder="1" applyAlignment="1">
      <alignment horizontal="center"/>
    </xf>
    <xf numFmtId="0" fontId="16" fillId="17" borderId="22" xfId="0" applyFont="1" applyFill="1" applyBorder="1" applyAlignment="1">
      <alignment horizontal="center"/>
    </xf>
    <xf numFmtId="0" fontId="16" fillId="17" borderId="23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4" fontId="10" fillId="17" borderId="24" xfId="0" applyNumberFormat="1" applyFont="1" applyFill="1" applyBorder="1" applyAlignment="1">
      <alignment horizontal="center"/>
    </xf>
    <xf numFmtId="0" fontId="16" fillId="15" borderId="13" xfId="0" applyFont="1" applyFill="1" applyBorder="1" applyAlignment="1">
      <alignment horizontal="left" indent="1"/>
    </xf>
    <xf numFmtId="3" fontId="16" fillId="13" borderId="15" xfId="0" applyNumberFormat="1" applyFont="1" applyFill="1" applyBorder="1" applyAlignment="1">
      <alignment horizontal="center"/>
    </xf>
    <xf numFmtId="3" fontId="16" fillId="13" borderId="16" xfId="0" applyNumberFormat="1" applyFont="1" applyFill="1" applyBorder="1" applyAlignment="1">
      <alignment horizontal="center"/>
    </xf>
    <xf numFmtId="3" fontId="16" fillId="13" borderId="2" xfId="0" applyNumberFormat="1" applyFont="1" applyFill="1" applyBorder="1" applyAlignment="1">
      <alignment horizontal="center"/>
    </xf>
    <xf numFmtId="3" fontId="16" fillId="10" borderId="15" xfId="0" applyNumberFormat="1" applyFont="1" applyFill="1" applyBorder="1" applyAlignment="1">
      <alignment horizontal="center"/>
    </xf>
    <xf numFmtId="3" fontId="16" fillId="10" borderId="2" xfId="0" applyNumberFormat="1" applyFont="1" applyFill="1" applyBorder="1" applyAlignment="1">
      <alignment horizontal="center"/>
    </xf>
    <xf numFmtId="3" fontId="16" fillId="14" borderId="15" xfId="0" applyNumberFormat="1" applyFont="1" applyFill="1" applyBorder="1" applyAlignment="1">
      <alignment horizontal="center"/>
    </xf>
    <xf numFmtId="3" fontId="16" fillId="14" borderId="2" xfId="0" applyNumberFormat="1" applyFont="1" applyFill="1" applyBorder="1" applyAlignment="1">
      <alignment horizontal="center"/>
    </xf>
    <xf numFmtId="3" fontId="16" fillId="15" borderId="13" xfId="0" applyNumberFormat="1" applyFont="1" applyFill="1" applyBorder="1" applyAlignment="1">
      <alignment horizontal="center"/>
    </xf>
    <xf numFmtId="164" fontId="16" fillId="15" borderId="13" xfId="0" applyNumberFormat="1" applyFont="1" applyFill="1" applyBorder="1" applyAlignment="1">
      <alignment horizontal="center"/>
    </xf>
    <xf numFmtId="0" fontId="10" fillId="0" borderId="25" xfId="0" applyFont="1" applyBorder="1" applyAlignment="1">
      <alignment horizontal="left" indent="1"/>
    </xf>
    <xf numFmtId="3" fontId="10" fillId="0" borderId="26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3" fontId="16" fillId="17" borderId="21" xfId="0" applyNumberFormat="1" applyFont="1" applyFill="1" applyBorder="1" applyAlignment="1">
      <alignment horizontal="center"/>
    </xf>
    <xf numFmtId="0" fontId="10" fillId="0" borderId="29" xfId="0" applyFont="1" applyBorder="1" applyAlignment="1">
      <alignment horizontal="left" indent="1"/>
    </xf>
    <xf numFmtId="3" fontId="10" fillId="0" borderId="30" xfId="0" applyNumberFormat="1" applyFont="1" applyBorder="1" applyAlignment="1">
      <alignment horizontal="center"/>
    </xf>
    <xf numFmtId="3" fontId="10" fillId="0" borderId="31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3" fontId="16" fillId="17" borderId="22" xfId="0" applyNumberFormat="1" applyFont="1" applyFill="1" applyBorder="1" applyAlignment="1">
      <alignment horizontal="center"/>
    </xf>
    <xf numFmtId="0" fontId="16" fillId="15" borderId="1" xfId="0" applyFont="1" applyFill="1" applyBorder="1" applyAlignment="1">
      <alignment horizontal="left" indent="1"/>
    </xf>
    <xf numFmtId="0" fontId="16" fillId="15" borderId="33" xfId="0" applyFont="1" applyFill="1" applyBorder="1" applyAlignment="1">
      <alignment horizontal="left" indent="1"/>
    </xf>
    <xf numFmtId="3" fontId="16" fillId="13" borderId="26" xfId="0" applyNumberFormat="1" applyFont="1" applyFill="1" applyBorder="1" applyAlignment="1">
      <alignment horizontal="center"/>
    </xf>
    <xf numFmtId="3" fontId="16" fillId="13" borderId="27" xfId="0" applyNumberFormat="1" applyFont="1" applyFill="1" applyBorder="1" applyAlignment="1">
      <alignment horizontal="center"/>
    </xf>
    <xf numFmtId="3" fontId="16" fillId="13" borderId="28" xfId="0" applyNumberFormat="1" applyFont="1" applyFill="1" applyBorder="1" applyAlignment="1">
      <alignment horizontal="center"/>
    </xf>
    <xf numFmtId="3" fontId="16" fillId="10" borderId="26" xfId="0" applyNumberFormat="1" applyFont="1" applyFill="1" applyBorder="1" applyAlignment="1">
      <alignment horizontal="center"/>
    </xf>
    <xf numFmtId="3" fontId="16" fillId="10" borderId="28" xfId="0" applyNumberFormat="1" applyFont="1" applyFill="1" applyBorder="1" applyAlignment="1">
      <alignment horizontal="center"/>
    </xf>
    <xf numFmtId="3" fontId="16" fillId="14" borderId="26" xfId="0" applyNumberFormat="1" applyFont="1" applyFill="1" applyBorder="1" applyAlignment="1">
      <alignment horizontal="center"/>
    </xf>
    <xf numFmtId="3" fontId="16" fillId="14" borderId="28" xfId="0" applyNumberFormat="1" applyFont="1" applyFill="1" applyBorder="1" applyAlignment="1">
      <alignment horizontal="center"/>
    </xf>
    <xf numFmtId="3" fontId="16" fillId="15" borderId="28" xfId="0" applyNumberFormat="1" applyFont="1" applyFill="1" applyBorder="1" applyAlignment="1">
      <alignment horizontal="center"/>
    </xf>
    <xf numFmtId="0" fontId="16" fillId="15" borderId="34" xfId="0" applyFont="1" applyFill="1" applyBorder="1" applyAlignment="1">
      <alignment horizontal="left" indent="1"/>
    </xf>
    <xf numFmtId="10" fontId="16" fillId="9" borderId="35" xfId="0" applyNumberFormat="1" applyFont="1" applyFill="1" applyBorder="1" applyAlignment="1">
      <alignment horizontal="center"/>
    </xf>
    <xf numFmtId="10" fontId="16" fillId="9" borderId="36" xfId="0" applyNumberFormat="1" applyFont="1" applyFill="1" applyBorder="1" applyAlignment="1">
      <alignment horizontal="center"/>
    </xf>
    <xf numFmtId="10" fontId="16" fillId="9" borderId="37" xfId="0" applyNumberFormat="1" applyFont="1" applyFill="1" applyBorder="1" applyAlignment="1">
      <alignment horizontal="center"/>
    </xf>
    <xf numFmtId="10" fontId="16" fillId="2" borderId="35" xfId="0" applyNumberFormat="1" applyFont="1" applyFill="1" applyBorder="1" applyAlignment="1">
      <alignment horizontal="center"/>
    </xf>
    <xf numFmtId="10" fontId="16" fillId="2" borderId="37" xfId="0" applyNumberFormat="1" applyFont="1" applyFill="1" applyBorder="1" applyAlignment="1">
      <alignment horizontal="center"/>
    </xf>
    <xf numFmtId="10" fontId="16" fillId="16" borderId="35" xfId="0" applyNumberFormat="1" applyFont="1" applyFill="1" applyBorder="1" applyAlignment="1">
      <alignment horizontal="center"/>
    </xf>
    <xf numFmtId="10" fontId="16" fillId="16" borderId="37" xfId="0" applyNumberFormat="1" applyFont="1" applyFill="1" applyBorder="1" applyAlignment="1">
      <alignment horizontal="center"/>
    </xf>
    <xf numFmtId="10" fontId="16" fillId="17" borderId="37" xfId="0" applyNumberFormat="1" applyFont="1" applyFill="1" applyBorder="1" applyAlignment="1">
      <alignment horizontal="center"/>
    </xf>
    <xf numFmtId="0" fontId="16" fillId="15" borderId="38" xfId="0" applyFont="1" applyFill="1" applyBorder="1" applyAlignment="1">
      <alignment horizontal="left" vertical="center" wrapText="1" inden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6" fillId="15" borderId="17" xfId="0" applyFont="1" applyFill="1" applyBorder="1" applyAlignment="1">
      <alignment horizontal="left" vertical="center" wrapText="1" inden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6" fillId="15" borderId="22" xfId="0" applyFont="1" applyFill="1" applyBorder="1" applyAlignment="1">
      <alignment horizontal="left" vertical="center" wrapText="1" inden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 inden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left" indent="1"/>
    </xf>
    <xf numFmtId="0" fontId="10" fillId="17" borderId="43" xfId="0" applyFont="1" applyFill="1" applyBorder="1" applyAlignment="1">
      <alignment horizontal="center"/>
    </xf>
    <xf numFmtId="0" fontId="10" fillId="17" borderId="41" xfId="0" applyFont="1" applyFill="1" applyBorder="1" applyAlignment="1">
      <alignment horizontal="center"/>
    </xf>
    <xf numFmtId="0" fontId="10" fillId="17" borderId="29" xfId="0" applyFont="1" applyFill="1" applyBorder="1" applyAlignment="1">
      <alignment horizontal="left" indent="1"/>
    </xf>
    <xf numFmtId="0" fontId="10" fillId="17" borderId="0" xfId="0" applyFont="1" applyFill="1" applyAlignment="1">
      <alignment horizontal="center"/>
    </xf>
    <xf numFmtId="0" fontId="10" fillId="17" borderId="32" xfId="0" applyFont="1" applyFill="1" applyBorder="1" applyAlignment="1">
      <alignment horizontal="center"/>
    </xf>
    <xf numFmtId="0" fontId="10" fillId="17" borderId="29" xfId="0" applyFont="1" applyFill="1" applyBorder="1" applyAlignment="1">
      <alignment horizontal="center"/>
    </xf>
    <xf numFmtId="0" fontId="16" fillId="17" borderId="29" xfId="0" applyFont="1" applyFill="1" applyBorder="1" applyAlignment="1">
      <alignment horizontal="left" indent="1"/>
    </xf>
    <xf numFmtId="3" fontId="16" fillId="17" borderId="0" xfId="0" applyNumberFormat="1" applyFont="1" applyFill="1" applyAlignment="1">
      <alignment horizontal="center"/>
    </xf>
    <xf numFmtId="0" fontId="10" fillId="17" borderId="34" xfId="0" applyFont="1" applyFill="1" applyBorder="1" applyAlignment="1">
      <alignment horizontal="left" indent="1"/>
    </xf>
    <xf numFmtId="0" fontId="10" fillId="17" borderId="44" xfId="0" applyFont="1" applyFill="1" applyBorder="1" applyAlignment="1">
      <alignment horizontal="center"/>
    </xf>
    <xf numFmtId="0" fontId="10" fillId="17" borderId="37" xfId="0" applyFont="1" applyFill="1" applyBorder="1" applyAlignment="1">
      <alignment horizontal="center"/>
    </xf>
  </cellXfs>
  <cellStyles count="4">
    <cellStyle name="Comma 2" xfId="2" xr:uid="{172009B2-8BDA-4BE9-8C7E-EAE2C51916F8}"/>
    <cellStyle name="Hyperlink" xfId="3" builtinId="8"/>
    <cellStyle name="Normal" xfId="0" builtinId="0"/>
    <cellStyle name="Normal 2" xfId="1" xr:uid="{0DD53804-2C31-405D-B393-E6734A9298F8}"/>
  </cellStyles>
  <dxfs count="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3518086\AppData\Local\Microsoft\Windows\INetCache\Content.Outlook\GY565541\2026-05-08%20Central%20Scotland%20and%20Lothians%20West%20-%20Regional%20Result%20Collation.xlsx" TargetMode="External"/><Relationship Id="rId1" Type="http://schemas.openxmlformats.org/officeDocument/2006/relationships/externalLinkPath" Target="file:///C:\Users\3518086\AppData\Local\Microsoft\Windows\INetCache\Content.Outlook\GY565541\2026-05-08%20Central%20Scotland%20and%20Lothians%20West%20-%20Regional%20Result%20Col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tituency Ballot"/>
      <sheetName val="Regional List"/>
      <sheetName val="Constituency Results"/>
      <sheetName val="NLC"/>
      <sheetName val="FC"/>
      <sheetName val="WLC"/>
      <sheetName val="Regional Result"/>
      <sheetName val="Seat Allocation"/>
      <sheetName val="Declaration"/>
    </sheetNames>
    <sheetDataSet>
      <sheetData sheetId="0"/>
      <sheetData sheetId="1">
        <row r="1">
          <cell r="A1" t="str">
            <v>Scottish Parliament Elections - 7th May 2026</v>
          </cell>
        </row>
        <row r="7">
          <cell r="C7" t="str">
            <v>Abolish the Scottish Parliament Party</v>
          </cell>
        </row>
        <row r="9">
          <cell r="C9" t="str">
            <v>Advance UK</v>
          </cell>
        </row>
        <row r="11">
          <cell r="C11" t="str">
            <v>Alliance to Liberate Scotland</v>
          </cell>
        </row>
        <row r="13">
          <cell r="C13" t="str">
            <v>Independence for Scotland Party</v>
          </cell>
        </row>
        <row r="15">
          <cell r="C15" t="str">
            <v>Independent Green Voice</v>
          </cell>
        </row>
        <row r="17">
          <cell r="C17" t="str">
            <v>Reform UK</v>
          </cell>
        </row>
        <row r="19">
          <cell r="C19" t="str">
            <v>Scottish Conservative and Unionist Party</v>
          </cell>
        </row>
        <row r="21">
          <cell r="C21" t="str">
            <v>Scottish Family Party</v>
          </cell>
        </row>
        <row r="23">
          <cell r="C23" t="str">
            <v>Scottish Green Party</v>
          </cell>
        </row>
        <row r="25">
          <cell r="C25" t="str">
            <v>Scottish Labour Party</v>
          </cell>
        </row>
        <row r="27">
          <cell r="C27" t="str">
            <v>Scottish Liberal Democrats</v>
          </cell>
        </row>
        <row r="29">
          <cell r="C29" t="str">
            <v>Scottish Libertarian Party</v>
          </cell>
        </row>
        <row r="31">
          <cell r="C31" t="str">
            <v>Scottish National Party (SNP)</v>
          </cell>
        </row>
        <row r="33">
          <cell r="C33" t="str">
            <v>Scottish Socialist Party</v>
          </cell>
        </row>
        <row r="35">
          <cell r="C35" t="str">
            <v>UKIP</v>
          </cell>
        </row>
        <row r="37">
          <cell r="C37" t="str">
            <v>Workers Party - Scotland</v>
          </cell>
        </row>
      </sheetData>
      <sheetData sheetId="2"/>
      <sheetData sheetId="3">
        <row r="7">
          <cell r="D7">
            <v>189</v>
          </cell>
          <cell r="E7">
            <v>52</v>
          </cell>
          <cell r="F7">
            <v>64</v>
          </cell>
          <cell r="G7">
            <v>86</v>
          </cell>
          <cell r="H7">
            <v>83</v>
          </cell>
        </row>
        <row r="8">
          <cell r="D8">
            <v>49</v>
          </cell>
          <cell r="E8">
            <v>37</v>
          </cell>
          <cell r="F8">
            <v>34</v>
          </cell>
          <cell r="G8">
            <v>41</v>
          </cell>
          <cell r="H8">
            <v>44</v>
          </cell>
        </row>
        <row r="9">
          <cell r="D9">
            <v>278</v>
          </cell>
          <cell r="E9">
            <v>448</v>
          </cell>
          <cell r="F9">
            <v>281</v>
          </cell>
          <cell r="G9">
            <v>361</v>
          </cell>
          <cell r="H9">
            <v>362</v>
          </cell>
        </row>
        <row r="10">
          <cell r="D10">
            <v>180</v>
          </cell>
          <cell r="E10">
            <v>280</v>
          </cell>
          <cell r="F10">
            <v>159</v>
          </cell>
          <cell r="G10">
            <v>163</v>
          </cell>
          <cell r="H10">
            <v>188</v>
          </cell>
        </row>
        <row r="11">
          <cell r="D11">
            <v>220</v>
          </cell>
          <cell r="E11">
            <v>254</v>
          </cell>
          <cell r="F11">
            <v>259</v>
          </cell>
          <cell r="G11">
            <v>260</v>
          </cell>
          <cell r="H11">
            <v>250</v>
          </cell>
        </row>
        <row r="12">
          <cell r="D12">
            <v>6302</v>
          </cell>
          <cell r="E12">
            <v>5452</v>
          </cell>
          <cell r="F12">
            <v>4798</v>
          </cell>
          <cell r="G12">
            <v>5731</v>
          </cell>
          <cell r="H12">
            <v>5904</v>
          </cell>
        </row>
        <row r="13">
          <cell r="D13">
            <v>1519</v>
          </cell>
          <cell r="E13">
            <v>1295</v>
          </cell>
          <cell r="F13">
            <v>1393</v>
          </cell>
          <cell r="G13">
            <v>1748</v>
          </cell>
          <cell r="H13">
            <v>1849</v>
          </cell>
        </row>
        <row r="14">
          <cell r="D14">
            <v>223</v>
          </cell>
          <cell r="E14">
            <v>289</v>
          </cell>
          <cell r="F14">
            <v>299</v>
          </cell>
          <cell r="G14">
            <v>295</v>
          </cell>
          <cell r="H14">
            <v>378</v>
          </cell>
        </row>
        <row r="15">
          <cell r="D15">
            <v>2457</v>
          </cell>
          <cell r="E15">
            <v>3811</v>
          </cell>
          <cell r="F15">
            <v>3562</v>
          </cell>
          <cell r="G15">
            <v>3200</v>
          </cell>
          <cell r="H15">
            <v>3357</v>
          </cell>
        </row>
        <row r="16">
          <cell r="D16">
            <v>5408</v>
          </cell>
          <cell r="E16">
            <v>6546</v>
          </cell>
          <cell r="F16">
            <v>5575</v>
          </cell>
          <cell r="G16">
            <v>5726</v>
          </cell>
          <cell r="H16">
            <v>6876</v>
          </cell>
        </row>
        <row r="17">
          <cell r="D17">
            <v>670</v>
          </cell>
          <cell r="E17">
            <v>913</v>
          </cell>
          <cell r="F17">
            <v>984</v>
          </cell>
          <cell r="G17">
            <v>933</v>
          </cell>
          <cell r="H17">
            <v>988</v>
          </cell>
        </row>
        <row r="18">
          <cell r="D18">
            <v>44</v>
          </cell>
          <cell r="E18">
            <v>30</v>
          </cell>
          <cell r="F18">
            <v>20</v>
          </cell>
          <cell r="G18">
            <v>32</v>
          </cell>
          <cell r="H18">
            <v>15</v>
          </cell>
        </row>
        <row r="19">
          <cell r="D19">
            <v>7925</v>
          </cell>
          <cell r="E19">
            <v>9817</v>
          </cell>
          <cell r="F19">
            <v>9574</v>
          </cell>
          <cell r="G19">
            <v>8480</v>
          </cell>
          <cell r="H19">
            <v>8526</v>
          </cell>
        </row>
        <row r="20">
          <cell r="D20">
            <v>114</v>
          </cell>
          <cell r="E20">
            <v>166</v>
          </cell>
          <cell r="F20">
            <v>112</v>
          </cell>
          <cell r="G20">
            <v>122</v>
          </cell>
          <cell r="H20">
            <v>157</v>
          </cell>
        </row>
        <row r="21">
          <cell r="D21">
            <v>24</v>
          </cell>
          <cell r="E21">
            <v>11</v>
          </cell>
          <cell r="F21">
            <v>18</v>
          </cell>
          <cell r="G21">
            <v>28</v>
          </cell>
          <cell r="H21">
            <v>21</v>
          </cell>
        </row>
        <row r="22">
          <cell r="D22">
            <v>51</v>
          </cell>
          <cell r="E22">
            <v>74</v>
          </cell>
          <cell r="F22">
            <v>44</v>
          </cell>
          <cell r="G22">
            <v>85</v>
          </cell>
          <cell r="H22">
            <v>68</v>
          </cell>
        </row>
        <row r="26">
          <cell r="D26">
            <v>1</v>
          </cell>
          <cell r="E26">
            <v>1</v>
          </cell>
          <cell r="F26">
            <v>0</v>
          </cell>
          <cell r="G26">
            <v>17</v>
          </cell>
          <cell r="H26">
            <v>0</v>
          </cell>
        </row>
        <row r="27">
          <cell r="D27">
            <v>19</v>
          </cell>
          <cell r="E27">
            <v>23</v>
          </cell>
          <cell r="F27">
            <v>17</v>
          </cell>
          <cell r="G27">
            <v>11</v>
          </cell>
          <cell r="H27">
            <v>18</v>
          </cell>
        </row>
        <row r="28">
          <cell r="D28">
            <v>1</v>
          </cell>
          <cell r="E28">
            <v>10</v>
          </cell>
          <cell r="F28">
            <v>6</v>
          </cell>
          <cell r="G28">
            <v>6</v>
          </cell>
          <cell r="H28">
            <v>4</v>
          </cell>
        </row>
        <row r="29">
          <cell r="D29">
            <v>29</v>
          </cell>
          <cell r="E29">
            <v>91</v>
          </cell>
          <cell r="F29">
            <v>58</v>
          </cell>
          <cell r="G29">
            <v>33</v>
          </cell>
          <cell r="H29">
            <v>66</v>
          </cell>
        </row>
        <row r="34">
          <cell r="D34">
            <v>54495</v>
          </cell>
          <cell r="E34">
            <v>59023</v>
          </cell>
          <cell r="F34">
            <v>50828</v>
          </cell>
          <cell r="G34">
            <v>57852</v>
          </cell>
          <cell r="H34">
            <v>59248</v>
          </cell>
        </row>
      </sheetData>
      <sheetData sheetId="4">
        <row r="7">
          <cell r="I7">
            <v>171</v>
          </cell>
          <cell r="J7">
            <v>130</v>
          </cell>
        </row>
        <row r="8">
          <cell r="I8">
            <v>92</v>
          </cell>
          <cell r="J8">
            <v>77</v>
          </cell>
        </row>
        <row r="9">
          <cell r="I9">
            <v>244</v>
          </cell>
          <cell r="J9">
            <v>279</v>
          </cell>
        </row>
        <row r="10">
          <cell r="I10">
            <v>216</v>
          </cell>
          <cell r="J10">
            <v>245</v>
          </cell>
        </row>
        <row r="11">
          <cell r="I11">
            <v>308</v>
          </cell>
          <cell r="J11">
            <v>355</v>
          </cell>
        </row>
        <row r="12">
          <cell r="I12">
            <v>7700</v>
          </cell>
          <cell r="J12">
            <v>8096</v>
          </cell>
        </row>
        <row r="13">
          <cell r="I13">
            <v>3594</v>
          </cell>
          <cell r="J13">
            <v>2773</v>
          </cell>
        </row>
        <row r="14">
          <cell r="I14">
            <v>345</v>
          </cell>
          <cell r="J14">
            <v>344</v>
          </cell>
        </row>
        <row r="15">
          <cell r="I15">
            <v>5079</v>
          </cell>
          <cell r="J15">
            <v>4614</v>
          </cell>
        </row>
        <row r="16">
          <cell r="I16">
            <v>7156</v>
          </cell>
          <cell r="J16">
            <v>6554</v>
          </cell>
        </row>
        <row r="17">
          <cell r="I17">
            <v>2617</v>
          </cell>
          <cell r="J17">
            <v>1787</v>
          </cell>
        </row>
        <row r="18">
          <cell r="I18">
            <v>36</v>
          </cell>
          <cell r="J18">
            <v>39</v>
          </cell>
        </row>
        <row r="19">
          <cell r="I19">
            <v>9827</v>
          </cell>
          <cell r="J19">
            <v>10690</v>
          </cell>
        </row>
        <row r="20">
          <cell r="I20">
            <v>112</v>
          </cell>
          <cell r="J20">
            <v>139</v>
          </cell>
        </row>
        <row r="21">
          <cell r="I21">
            <v>25</v>
          </cell>
          <cell r="J21">
            <v>25</v>
          </cell>
        </row>
        <row r="22">
          <cell r="I22">
            <v>91</v>
          </cell>
          <cell r="J22">
            <v>103</v>
          </cell>
        </row>
        <row r="26">
          <cell r="I26">
            <v>0</v>
          </cell>
          <cell r="J26">
            <v>0</v>
          </cell>
        </row>
        <row r="27">
          <cell r="I27">
            <v>13</v>
          </cell>
          <cell r="J27">
            <v>17</v>
          </cell>
        </row>
        <row r="28">
          <cell r="I28">
            <v>0</v>
          </cell>
          <cell r="J28">
            <v>0</v>
          </cell>
        </row>
        <row r="29">
          <cell r="I29">
            <v>90</v>
          </cell>
          <cell r="J29">
            <v>77</v>
          </cell>
        </row>
        <row r="34">
          <cell r="I34">
            <v>68123</v>
          </cell>
          <cell r="J34">
            <v>69355</v>
          </cell>
        </row>
      </sheetData>
      <sheetData sheetId="5">
        <row r="7">
          <cell r="K7">
            <v>120</v>
          </cell>
          <cell r="L7">
            <v>120</v>
          </cell>
        </row>
        <row r="8">
          <cell r="K8">
            <v>64</v>
          </cell>
          <cell r="L8">
            <v>56</v>
          </cell>
        </row>
        <row r="9">
          <cell r="K9">
            <v>244</v>
          </cell>
          <cell r="L9">
            <v>195</v>
          </cell>
        </row>
        <row r="10">
          <cell r="K10">
            <v>207</v>
          </cell>
          <cell r="L10">
            <v>165</v>
          </cell>
        </row>
        <row r="11">
          <cell r="K11">
            <v>392</v>
          </cell>
          <cell r="L11">
            <v>339</v>
          </cell>
        </row>
        <row r="12">
          <cell r="K12">
            <v>6855</v>
          </cell>
          <cell r="L12">
            <v>7496</v>
          </cell>
        </row>
        <row r="13">
          <cell r="K13">
            <v>2829</v>
          </cell>
          <cell r="L13">
            <v>2450</v>
          </cell>
        </row>
        <row r="14">
          <cell r="K14">
            <v>350</v>
          </cell>
          <cell r="L14">
            <v>275</v>
          </cell>
        </row>
        <row r="15">
          <cell r="K15">
            <v>4601</v>
          </cell>
          <cell r="L15">
            <v>3734</v>
          </cell>
        </row>
        <row r="16">
          <cell r="K16">
            <v>6714</v>
          </cell>
          <cell r="L16">
            <v>6548</v>
          </cell>
        </row>
        <row r="17">
          <cell r="K17">
            <v>2126</v>
          </cell>
          <cell r="L17">
            <v>1812</v>
          </cell>
        </row>
        <row r="18">
          <cell r="K18">
            <v>38</v>
          </cell>
          <cell r="L18">
            <v>31</v>
          </cell>
        </row>
        <row r="19">
          <cell r="K19">
            <v>12009</v>
          </cell>
          <cell r="L19">
            <v>9961</v>
          </cell>
        </row>
        <row r="20">
          <cell r="K20">
            <v>150</v>
          </cell>
          <cell r="L20">
            <v>130</v>
          </cell>
        </row>
        <row r="21">
          <cell r="K21">
            <v>25</v>
          </cell>
          <cell r="L21">
            <v>20</v>
          </cell>
        </row>
        <row r="22">
          <cell r="K22">
            <v>98</v>
          </cell>
          <cell r="L22">
            <v>77</v>
          </cell>
        </row>
        <row r="26">
          <cell r="K26">
            <v>0</v>
          </cell>
          <cell r="L26">
            <v>0</v>
          </cell>
        </row>
        <row r="27">
          <cell r="K27">
            <v>26</v>
          </cell>
          <cell r="L27">
            <v>42</v>
          </cell>
        </row>
        <row r="28">
          <cell r="K28">
            <v>0</v>
          </cell>
          <cell r="L28">
            <v>0</v>
          </cell>
        </row>
        <row r="29">
          <cell r="K29">
            <v>72</v>
          </cell>
          <cell r="L29">
            <v>27</v>
          </cell>
        </row>
        <row r="34">
          <cell r="K34">
            <v>72754</v>
          </cell>
          <cell r="L34">
            <v>68052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8C18-57E0-4FF5-ADA7-B07A43CAE1AB}">
  <sheetPr>
    <pageSetUpPr fitToPage="1"/>
  </sheetPr>
  <dimension ref="A1:C8"/>
  <sheetViews>
    <sheetView tabSelected="1" workbookViewId="0">
      <selection activeCell="C5" sqref="C5"/>
    </sheetView>
  </sheetViews>
  <sheetFormatPr defaultRowHeight="16" x14ac:dyDescent="0.4"/>
  <cols>
    <col min="1" max="1" width="46.453125" style="52" customWidth="1"/>
    <col min="2" max="2" width="3.26953125" style="52" customWidth="1"/>
    <col min="3" max="3" width="47.08984375" style="52" customWidth="1"/>
    <col min="4" max="16384" width="8.7265625" style="52"/>
  </cols>
  <sheetData>
    <row r="1" spans="1:3" x14ac:dyDescent="0.4">
      <c r="A1" s="16" t="s">
        <v>0</v>
      </c>
    </row>
    <row r="3" spans="1:3" x14ac:dyDescent="0.4">
      <c r="A3" s="52" t="s">
        <v>205</v>
      </c>
    </row>
    <row r="4" spans="1:3" ht="16.5" thickBot="1" x14ac:dyDescent="0.45"/>
    <row r="5" spans="1:3" ht="16.5" thickBot="1" x14ac:dyDescent="0.45">
      <c r="A5" s="60" t="s">
        <v>197</v>
      </c>
      <c r="B5" s="59"/>
      <c r="C5" s="60" t="s">
        <v>201</v>
      </c>
    </row>
    <row r="6" spans="1:3" ht="16.5" thickBot="1" x14ac:dyDescent="0.45">
      <c r="A6" s="60" t="s">
        <v>198</v>
      </c>
      <c r="B6" s="58"/>
      <c r="C6" s="60" t="s">
        <v>202</v>
      </c>
    </row>
    <row r="7" spans="1:3" ht="16.5" thickBot="1" x14ac:dyDescent="0.45">
      <c r="A7" s="60" t="s">
        <v>199</v>
      </c>
      <c r="B7" s="58"/>
      <c r="C7" s="60" t="s">
        <v>203</v>
      </c>
    </row>
    <row r="8" spans="1:3" ht="16.5" thickBot="1" x14ac:dyDescent="0.45">
      <c r="A8" s="60" t="s">
        <v>200</v>
      </c>
      <c r="B8" s="58"/>
      <c r="C8" s="60" t="s">
        <v>204</v>
      </c>
    </row>
  </sheetData>
  <hyperlinks>
    <hyperlink ref="A6" location="'Edinburgh and Lothians East Reg'!A1" display="Edinburgh and Lothians East  " xr:uid="{7E2F8532-891E-4E3C-A59D-D4F8580D62ED}"/>
    <hyperlink ref="A8" location="'Highlands and Islands Region_x0009_'!A1" display="Highlands and Islands " xr:uid="{9ABE33A9-7D1F-42EE-BE47-34BE7FE7FABB}"/>
    <hyperlink ref="C6" location="'North East Scotland Region_x0009_'!A1" display="North East Scotland" xr:uid="{F56479B0-6747-4D5F-B569-D18B540B2456}"/>
    <hyperlink ref="C8" location="'West Scotland Region_x0009_'!A1" display="West  Scotland" xr:uid="{AD5E17F6-C10F-4A93-985E-8A75AA35688C}"/>
    <hyperlink ref="A5" location="'Central Scotland and Lothians W'!A1" display="Central Scotland and Lothians West  " xr:uid="{E0A8E7B4-CCAC-4116-998F-AD728C129A51}"/>
    <hyperlink ref="A7" location="'Glasgow '!A1" display="Glasgow  " xr:uid="{5F80055B-CD47-4335-B05B-5373D75E41DF}"/>
    <hyperlink ref="C5" location="'Mid Scotland and Fife'!A1" display="Mid Scotland and Fife" xr:uid="{1F6C2DDF-C99E-44FA-8B94-F5CDE88E0707}"/>
    <hyperlink ref="C7" location="'South Scotland'!A1" display="South Scotland" xr:uid="{79A725B8-24A8-4165-BFA2-8E0831F6DB4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17CD-D6E9-4655-B7EA-C09EB677F620}">
  <sheetPr>
    <pageSetUpPr fitToPage="1"/>
  </sheetPr>
  <dimension ref="A1:Q49"/>
  <sheetViews>
    <sheetView workbookViewId="0">
      <selection activeCell="I48" sqref="I48"/>
    </sheetView>
  </sheetViews>
  <sheetFormatPr defaultColWidth="9.08984375" defaultRowHeight="16" x14ac:dyDescent="0.4"/>
  <cols>
    <col min="1" max="1" width="3.54296875" style="52" customWidth="1"/>
    <col min="2" max="2" width="3.54296875" style="135" customWidth="1"/>
    <col min="3" max="3" width="54.36328125" style="135" customWidth="1"/>
    <col min="4" max="13" width="15.6328125" style="135" customWidth="1"/>
    <col min="14" max="14" width="1.453125" style="52" customWidth="1"/>
    <col min="15" max="15" width="15.6328125" style="52" customWidth="1"/>
    <col min="16" max="16" width="1.453125" style="52" customWidth="1"/>
    <col min="17" max="17" width="11.453125" style="52" customWidth="1"/>
    <col min="18" max="16384" width="9.08984375" style="52"/>
  </cols>
  <sheetData>
    <row r="1" spans="1:17" x14ac:dyDescent="0.4">
      <c r="A1" s="133" t="str">
        <f>'[1]Regional List'!A1</f>
        <v>Scottish Parliament Elections - 7th May 2026</v>
      </c>
      <c r="B1" s="134"/>
    </row>
    <row r="2" spans="1:17" x14ac:dyDescent="0.4">
      <c r="A2" s="133" t="s">
        <v>250</v>
      </c>
      <c r="B2" s="134"/>
    </row>
    <row r="3" spans="1:17" x14ac:dyDescent="0.4">
      <c r="A3" s="133" t="s">
        <v>219</v>
      </c>
      <c r="B3" s="134"/>
    </row>
    <row r="4" spans="1:17" ht="16.5" thickBot="1" x14ac:dyDescent="0.45">
      <c r="A4" s="133"/>
      <c r="B4" s="134"/>
    </row>
    <row r="5" spans="1:17" ht="16.5" thickBot="1" x14ac:dyDescent="0.45">
      <c r="D5" s="136" t="s">
        <v>251</v>
      </c>
      <c r="E5" s="137"/>
      <c r="F5" s="137"/>
      <c r="G5" s="137"/>
      <c r="H5" s="138"/>
      <c r="I5" s="139" t="s">
        <v>252</v>
      </c>
      <c r="J5" s="140"/>
      <c r="K5" s="141" t="s">
        <v>253</v>
      </c>
      <c r="L5" s="142"/>
    </row>
    <row r="6" spans="1:17" ht="29.5" thickBot="1" x14ac:dyDescent="0.45">
      <c r="B6" s="143" t="s">
        <v>254</v>
      </c>
      <c r="C6" s="144" t="s">
        <v>255</v>
      </c>
      <c r="D6" s="145" t="s">
        <v>58</v>
      </c>
      <c r="E6" s="146" t="s">
        <v>71</v>
      </c>
      <c r="F6" s="146" t="s">
        <v>73</v>
      </c>
      <c r="G6" s="146" t="s">
        <v>111</v>
      </c>
      <c r="H6" s="147" t="s">
        <v>124</v>
      </c>
      <c r="I6" s="148" t="s">
        <v>91</v>
      </c>
      <c r="J6" s="149" t="s">
        <v>92</v>
      </c>
      <c r="K6" s="150" t="s">
        <v>59</v>
      </c>
      <c r="L6" s="151" t="s">
        <v>65</v>
      </c>
      <c r="M6" s="143" t="s">
        <v>17</v>
      </c>
      <c r="O6" s="143" t="s">
        <v>256</v>
      </c>
      <c r="Q6" s="143" t="s">
        <v>257</v>
      </c>
    </row>
    <row r="7" spans="1:17" x14ac:dyDescent="0.4">
      <c r="B7" s="152">
        <v>1</v>
      </c>
      <c r="C7" s="153" t="str">
        <f>'[1]Regional List'!C7</f>
        <v>Abolish the Scottish Parliament Party</v>
      </c>
      <c r="D7" s="154">
        <f>[1]NLC!D7</f>
        <v>189</v>
      </c>
      <c r="E7" s="155">
        <f>[1]NLC!E7</f>
        <v>52</v>
      </c>
      <c r="F7" s="155">
        <f>[1]NLC!F7</f>
        <v>64</v>
      </c>
      <c r="G7" s="155">
        <f>[1]NLC!G7</f>
        <v>86</v>
      </c>
      <c r="H7" s="156">
        <f>[1]NLC!H7</f>
        <v>83</v>
      </c>
      <c r="I7" s="154">
        <f>[1]FC!I7</f>
        <v>171</v>
      </c>
      <c r="J7" s="156">
        <f>[1]FC!J7</f>
        <v>130</v>
      </c>
      <c r="K7" s="154">
        <f>[1]WLC!K7</f>
        <v>120</v>
      </c>
      <c r="L7" s="156">
        <f>[1]WLC!L7</f>
        <v>120</v>
      </c>
      <c r="M7" s="157">
        <f t="shared" ref="M7:M22" si="0">SUM(D7:L7)</f>
        <v>1015</v>
      </c>
      <c r="O7" s="158" t="str">
        <f>IF(M7&lt;$D$46,"Forfeit","Return Deposit")</f>
        <v>Return Deposit</v>
      </c>
      <c r="Q7" s="159">
        <f>IFERROR(ROUND(M7/$M$23,4),0)</f>
        <v>3.5999999999999999E-3</v>
      </c>
    </row>
    <row r="8" spans="1:17" x14ac:dyDescent="0.4">
      <c r="B8" s="152">
        <v>2</v>
      </c>
      <c r="C8" s="153" t="str">
        <f>'[1]Regional List'!C9</f>
        <v>Advance UK</v>
      </c>
      <c r="D8" s="154">
        <f>[1]NLC!D8</f>
        <v>49</v>
      </c>
      <c r="E8" s="155">
        <f>[1]NLC!E8</f>
        <v>37</v>
      </c>
      <c r="F8" s="155">
        <f>[1]NLC!F8</f>
        <v>34</v>
      </c>
      <c r="G8" s="155">
        <f>[1]NLC!G8</f>
        <v>41</v>
      </c>
      <c r="H8" s="156">
        <f>[1]NLC!H8</f>
        <v>44</v>
      </c>
      <c r="I8" s="154">
        <f>[1]FC!I8</f>
        <v>92</v>
      </c>
      <c r="J8" s="156">
        <f>[1]FC!J8</f>
        <v>77</v>
      </c>
      <c r="K8" s="154">
        <f>[1]WLC!K8</f>
        <v>64</v>
      </c>
      <c r="L8" s="156">
        <f>[1]WLC!L8</f>
        <v>56</v>
      </c>
      <c r="M8" s="157">
        <f t="shared" si="0"/>
        <v>494</v>
      </c>
      <c r="O8" s="158" t="str">
        <f t="shared" ref="O8:O22" si="1">IF(M8&lt;$D$46,"Forfeit","Return Deposit")</f>
        <v>Return Deposit</v>
      </c>
      <c r="Q8" s="160">
        <f t="shared" ref="Q8:Q22" si="2">IFERROR(ROUND(M8/$M$23,4),0)</f>
        <v>1.6999999999999999E-3</v>
      </c>
    </row>
    <row r="9" spans="1:17" x14ac:dyDescent="0.4">
      <c r="B9" s="152">
        <v>3</v>
      </c>
      <c r="C9" s="153" t="str">
        <f>'[1]Regional List'!C11</f>
        <v>Alliance to Liberate Scotland</v>
      </c>
      <c r="D9" s="154">
        <f>[1]NLC!D9</f>
        <v>278</v>
      </c>
      <c r="E9" s="155">
        <f>[1]NLC!E9</f>
        <v>448</v>
      </c>
      <c r="F9" s="155">
        <f>[1]NLC!F9</f>
        <v>281</v>
      </c>
      <c r="G9" s="155">
        <f>[1]NLC!G9</f>
        <v>361</v>
      </c>
      <c r="H9" s="156">
        <f>[1]NLC!H9</f>
        <v>362</v>
      </c>
      <c r="I9" s="154">
        <f>[1]FC!I9</f>
        <v>244</v>
      </c>
      <c r="J9" s="156">
        <f>[1]FC!J9</f>
        <v>279</v>
      </c>
      <c r="K9" s="154">
        <f>[1]WLC!K9</f>
        <v>244</v>
      </c>
      <c r="L9" s="156">
        <f>[1]WLC!L9</f>
        <v>195</v>
      </c>
      <c r="M9" s="157">
        <f t="shared" si="0"/>
        <v>2692</v>
      </c>
      <c r="O9" s="158" t="str">
        <f t="shared" si="1"/>
        <v>Return Deposit</v>
      </c>
      <c r="Q9" s="160">
        <f t="shared" si="2"/>
        <v>9.4999999999999998E-3</v>
      </c>
    </row>
    <row r="10" spans="1:17" x14ac:dyDescent="0.4">
      <c r="B10" s="152">
        <v>4</v>
      </c>
      <c r="C10" s="153" t="str">
        <f>'[1]Regional List'!C13</f>
        <v>Independence for Scotland Party</v>
      </c>
      <c r="D10" s="154">
        <f>[1]NLC!D10</f>
        <v>180</v>
      </c>
      <c r="E10" s="155">
        <f>[1]NLC!E10</f>
        <v>280</v>
      </c>
      <c r="F10" s="155">
        <f>[1]NLC!F10</f>
        <v>159</v>
      </c>
      <c r="G10" s="155">
        <f>[1]NLC!G10</f>
        <v>163</v>
      </c>
      <c r="H10" s="156">
        <f>[1]NLC!H10</f>
        <v>188</v>
      </c>
      <c r="I10" s="154">
        <f>[1]FC!I10</f>
        <v>216</v>
      </c>
      <c r="J10" s="156">
        <f>[1]FC!J10</f>
        <v>245</v>
      </c>
      <c r="K10" s="154">
        <f>[1]WLC!K10</f>
        <v>207</v>
      </c>
      <c r="L10" s="156">
        <f>[1]WLC!L10</f>
        <v>165</v>
      </c>
      <c r="M10" s="157">
        <f t="shared" si="0"/>
        <v>1803</v>
      </c>
      <c r="O10" s="158" t="str">
        <f t="shared" si="1"/>
        <v>Return Deposit</v>
      </c>
      <c r="Q10" s="160">
        <f t="shared" si="2"/>
        <v>6.4000000000000003E-3</v>
      </c>
    </row>
    <row r="11" spans="1:17" x14ac:dyDescent="0.4">
      <c r="B11" s="152">
        <v>5</v>
      </c>
      <c r="C11" s="153" t="str">
        <f>'[1]Regional List'!C15</f>
        <v>Independent Green Voice</v>
      </c>
      <c r="D11" s="154">
        <f>[1]NLC!D11</f>
        <v>220</v>
      </c>
      <c r="E11" s="155">
        <f>[1]NLC!E11</f>
        <v>254</v>
      </c>
      <c r="F11" s="155">
        <f>[1]NLC!F11</f>
        <v>259</v>
      </c>
      <c r="G11" s="155">
        <f>[1]NLC!G11</f>
        <v>260</v>
      </c>
      <c r="H11" s="156">
        <f>[1]NLC!H11</f>
        <v>250</v>
      </c>
      <c r="I11" s="154">
        <f>[1]FC!I11</f>
        <v>308</v>
      </c>
      <c r="J11" s="156">
        <f>[1]FC!J11</f>
        <v>355</v>
      </c>
      <c r="K11" s="154">
        <f>[1]WLC!K11</f>
        <v>392</v>
      </c>
      <c r="L11" s="156">
        <f>[1]WLC!L11</f>
        <v>339</v>
      </c>
      <c r="M11" s="157">
        <f t="shared" si="0"/>
        <v>2637</v>
      </c>
      <c r="O11" s="158" t="str">
        <f t="shared" si="1"/>
        <v>Return Deposit</v>
      </c>
      <c r="Q11" s="160">
        <f t="shared" si="2"/>
        <v>9.2999999999999992E-3</v>
      </c>
    </row>
    <row r="12" spans="1:17" x14ac:dyDescent="0.4">
      <c r="B12" s="152">
        <v>6</v>
      </c>
      <c r="C12" s="153" t="str">
        <f>'[1]Regional List'!C17</f>
        <v>Reform UK</v>
      </c>
      <c r="D12" s="154">
        <f>[1]NLC!D12</f>
        <v>6302</v>
      </c>
      <c r="E12" s="155">
        <f>[1]NLC!E12</f>
        <v>5452</v>
      </c>
      <c r="F12" s="155">
        <f>[1]NLC!F12</f>
        <v>4798</v>
      </c>
      <c r="G12" s="155">
        <f>[1]NLC!G12</f>
        <v>5731</v>
      </c>
      <c r="H12" s="156">
        <f>[1]NLC!H12</f>
        <v>5904</v>
      </c>
      <c r="I12" s="154">
        <f>[1]FC!I12</f>
        <v>7700</v>
      </c>
      <c r="J12" s="156">
        <f>[1]FC!J12</f>
        <v>8096</v>
      </c>
      <c r="K12" s="154">
        <f>[1]WLC!K12</f>
        <v>6855</v>
      </c>
      <c r="L12" s="156">
        <f>[1]WLC!L12</f>
        <v>7496</v>
      </c>
      <c r="M12" s="157">
        <f t="shared" si="0"/>
        <v>58334</v>
      </c>
      <c r="O12" s="158" t="str">
        <f t="shared" si="1"/>
        <v>Return Deposit</v>
      </c>
      <c r="Q12" s="160">
        <f t="shared" si="2"/>
        <v>0.20630000000000001</v>
      </c>
    </row>
    <row r="13" spans="1:17" x14ac:dyDescent="0.4">
      <c r="B13" s="152">
        <v>7</v>
      </c>
      <c r="C13" s="153" t="str">
        <f>'[1]Regional List'!C19</f>
        <v>Scottish Conservative and Unionist Party</v>
      </c>
      <c r="D13" s="154">
        <f>[1]NLC!D13</f>
        <v>1519</v>
      </c>
      <c r="E13" s="155">
        <f>[1]NLC!E13</f>
        <v>1295</v>
      </c>
      <c r="F13" s="155">
        <f>[1]NLC!F13</f>
        <v>1393</v>
      </c>
      <c r="G13" s="155">
        <f>[1]NLC!G13</f>
        <v>1748</v>
      </c>
      <c r="H13" s="156">
        <f>[1]NLC!H13</f>
        <v>1849</v>
      </c>
      <c r="I13" s="154">
        <f>[1]FC!I13</f>
        <v>3594</v>
      </c>
      <c r="J13" s="156">
        <f>[1]FC!J13</f>
        <v>2773</v>
      </c>
      <c r="K13" s="154">
        <f>[1]WLC!K13</f>
        <v>2829</v>
      </c>
      <c r="L13" s="156">
        <f>[1]WLC!L13</f>
        <v>2450</v>
      </c>
      <c r="M13" s="157">
        <f t="shared" si="0"/>
        <v>19450</v>
      </c>
      <c r="O13" s="158" t="str">
        <f t="shared" si="1"/>
        <v>Return Deposit</v>
      </c>
      <c r="Q13" s="160">
        <f t="shared" si="2"/>
        <v>6.88E-2</v>
      </c>
    </row>
    <row r="14" spans="1:17" x14ac:dyDescent="0.4">
      <c r="B14" s="152">
        <v>8</v>
      </c>
      <c r="C14" s="153" t="str">
        <f>'[1]Regional List'!C21</f>
        <v>Scottish Family Party</v>
      </c>
      <c r="D14" s="154">
        <f>[1]NLC!D14</f>
        <v>223</v>
      </c>
      <c r="E14" s="155">
        <f>[1]NLC!E14</f>
        <v>289</v>
      </c>
      <c r="F14" s="155">
        <f>[1]NLC!F14</f>
        <v>299</v>
      </c>
      <c r="G14" s="155">
        <f>[1]NLC!G14</f>
        <v>295</v>
      </c>
      <c r="H14" s="156">
        <f>[1]NLC!H14</f>
        <v>378</v>
      </c>
      <c r="I14" s="154">
        <f>[1]FC!I14</f>
        <v>345</v>
      </c>
      <c r="J14" s="156">
        <f>[1]FC!J14</f>
        <v>344</v>
      </c>
      <c r="K14" s="154">
        <f>[1]WLC!K14</f>
        <v>350</v>
      </c>
      <c r="L14" s="156">
        <f>[1]WLC!L14</f>
        <v>275</v>
      </c>
      <c r="M14" s="157">
        <f t="shared" si="0"/>
        <v>2798</v>
      </c>
      <c r="O14" s="158" t="str">
        <f t="shared" si="1"/>
        <v>Return Deposit</v>
      </c>
      <c r="Q14" s="160">
        <f t="shared" si="2"/>
        <v>9.9000000000000008E-3</v>
      </c>
    </row>
    <row r="15" spans="1:17" x14ac:dyDescent="0.4">
      <c r="B15" s="152">
        <v>9</v>
      </c>
      <c r="C15" s="153" t="str">
        <f>'[1]Regional List'!C23</f>
        <v>Scottish Green Party</v>
      </c>
      <c r="D15" s="154">
        <f>[1]NLC!D15</f>
        <v>2457</v>
      </c>
      <c r="E15" s="155">
        <f>[1]NLC!E15</f>
        <v>3811</v>
      </c>
      <c r="F15" s="155">
        <f>[1]NLC!F15</f>
        <v>3562</v>
      </c>
      <c r="G15" s="155">
        <f>[1]NLC!G15</f>
        <v>3200</v>
      </c>
      <c r="H15" s="156">
        <f>[1]NLC!H15</f>
        <v>3357</v>
      </c>
      <c r="I15" s="154">
        <f>[1]FC!I15</f>
        <v>5079</v>
      </c>
      <c r="J15" s="156">
        <f>[1]FC!J15</f>
        <v>4614</v>
      </c>
      <c r="K15" s="154">
        <f>[1]WLC!K15</f>
        <v>4601</v>
      </c>
      <c r="L15" s="156">
        <f>[1]WLC!L15</f>
        <v>3734</v>
      </c>
      <c r="M15" s="157">
        <f t="shared" si="0"/>
        <v>34415</v>
      </c>
      <c r="O15" s="158" t="str">
        <f t="shared" si="1"/>
        <v>Return Deposit</v>
      </c>
      <c r="Q15" s="160">
        <f t="shared" si="2"/>
        <v>0.1217</v>
      </c>
    </row>
    <row r="16" spans="1:17" x14ac:dyDescent="0.4">
      <c r="B16" s="152">
        <v>10</v>
      </c>
      <c r="C16" s="153" t="str">
        <f>'[1]Regional List'!C25</f>
        <v>Scottish Labour Party</v>
      </c>
      <c r="D16" s="154">
        <f>[1]NLC!D16</f>
        <v>5408</v>
      </c>
      <c r="E16" s="155">
        <f>[1]NLC!E16</f>
        <v>6546</v>
      </c>
      <c r="F16" s="155">
        <f>[1]NLC!F16</f>
        <v>5575</v>
      </c>
      <c r="G16" s="155">
        <f>[1]NLC!G16</f>
        <v>5726</v>
      </c>
      <c r="H16" s="156">
        <f>[1]NLC!H16</f>
        <v>6876</v>
      </c>
      <c r="I16" s="154">
        <f>[1]FC!I16</f>
        <v>7156</v>
      </c>
      <c r="J16" s="156">
        <f>[1]FC!J16</f>
        <v>6554</v>
      </c>
      <c r="K16" s="154">
        <f>[1]WLC!K16</f>
        <v>6714</v>
      </c>
      <c r="L16" s="156">
        <f>[1]WLC!L16</f>
        <v>6548</v>
      </c>
      <c r="M16" s="157">
        <f t="shared" si="0"/>
        <v>57103</v>
      </c>
      <c r="O16" s="158" t="str">
        <f t="shared" si="1"/>
        <v>Return Deposit</v>
      </c>
      <c r="Q16" s="160">
        <f t="shared" si="2"/>
        <v>0.20200000000000001</v>
      </c>
    </row>
    <row r="17" spans="2:17" x14ac:dyDescent="0.4">
      <c r="B17" s="152">
        <v>11</v>
      </c>
      <c r="C17" s="153" t="str">
        <f>'[1]Regional List'!C27</f>
        <v>Scottish Liberal Democrats</v>
      </c>
      <c r="D17" s="154">
        <f>[1]NLC!D17</f>
        <v>670</v>
      </c>
      <c r="E17" s="155">
        <f>[1]NLC!E17</f>
        <v>913</v>
      </c>
      <c r="F17" s="155">
        <f>[1]NLC!F17</f>
        <v>984</v>
      </c>
      <c r="G17" s="155">
        <f>[1]NLC!G17</f>
        <v>933</v>
      </c>
      <c r="H17" s="156">
        <f>[1]NLC!H17</f>
        <v>988</v>
      </c>
      <c r="I17" s="154">
        <f>[1]FC!I17</f>
        <v>2617</v>
      </c>
      <c r="J17" s="156">
        <f>[1]FC!J17</f>
        <v>1787</v>
      </c>
      <c r="K17" s="154">
        <f>[1]WLC!K17</f>
        <v>2126</v>
      </c>
      <c r="L17" s="156">
        <f>[1]WLC!L17</f>
        <v>1812</v>
      </c>
      <c r="M17" s="157">
        <f t="shared" si="0"/>
        <v>12830</v>
      </c>
      <c r="O17" s="158" t="str">
        <f t="shared" si="1"/>
        <v>Return Deposit</v>
      </c>
      <c r="Q17" s="160">
        <f t="shared" si="2"/>
        <v>4.5400000000000003E-2</v>
      </c>
    </row>
    <row r="18" spans="2:17" x14ac:dyDescent="0.4">
      <c r="B18" s="152">
        <v>12</v>
      </c>
      <c r="C18" s="153" t="str">
        <f>'[1]Regional List'!C29</f>
        <v>Scottish Libertarian Party</v>
      </c>
      <c r="D18" s="154">
        <f>[1]NLC!D18</f>
        <v>44</v>
      </c>
      <c r="E18" s="155">
        <f>[1]NLC!E18</f>
        <v>30</v>
      </c>
      <c r="F18" s="155">
        <f>[1]NLC!F18</f>
        <v>20</v>
      </c>
      <c r="G18" s="155">
        <f>[1]NLC!G18</f>
        <v>32</v>
      </c>
      <c r="H18" s="156">
        <f>[1]NLC!H18</f>
        <v>15</v>
      </c>
      <c r="I18" s="154">
        <f>[1]FC!I18</f>
        <v>36</v>
      </c>
      <c r="J18" s="156">
        <f>[1]FC!J18</f>
        <v>39</v>
      </c>
      <c r="K18" s="154">
        <f>[1]WLC!K18</f>
        <v>38</v>
      </c>
      <c r="L18" s="156">
        <f>[1]WLC!L18</f>
        <v>31</v>
      </c>
      <c r="M18" s="157">
        <f t="shared" si="0"/>
        <v>285</v>
      </c>
      <c r="O18" s="158" t="str">
        <f t="shared" si="1"/>
        <v>Return Deposit</v>
      </c>
      <c r="Q18" s="160">
        <f t="shared" si="2"/>
        <v>1E-3</v>
      </c>
    </row>
    <row r="19" spans="2:17" x14ac:dyDescent="0.4">
      <c r="B19" s="152">
        <v>13</v>
      </c>
      <c r="C19" s="153" t="str">
        <f>'[1]Regional List'!C31</f>
        <v>Scottish National Party (SNP)</v>
      </c>
      <c r="D19" s="154">
        <f>[1]NLC!D19</f>
        <v>7925</v>
      </c>
      <c r="E19" s="155">
        <f>[1]NLC!E19</f>
        <v>9817</v>
      </c>
      <c r="F19" s="155">
        <f>[1]NLC!F19</f>
        <v>9574</v>
      </c>
      <c r="G19" s="155">
        <f>[1]NLC!G19</f>
        <v>8480</v>
      </c>
      <c r="H19" s="156">
        <f>[1]NLC!H19</f>
        <v>8526</v>
      </c>
      <c r="I19" s="154">
        <f>[1]FC!I19</f>
        <v>9827</v>
      </c>
      <c r="J19" s="156">
        <f>[1]FC!J19</f>
        <v>10690</v>
      </c>
      <c r="K19" s="154">
        <f>[1]WLC!K19</f>
        <v>12009</v>
      </c>
      <c r="L19" s="156">
        <f>[1]WLC!L19</f>
        <v>9961</v>
      </c>
      <c r="M19" s="157">
        <f t="shared" si="0"/>
        <v>86809</v>
      </c>
      <c r="O19" s="158" t="str">
        <f t="shared" si="1"/>
        <v>Return Deposit</v>
      </c>
      <c r="Q19" s="160">
        <f t="shared" si="2"/>
        <v>0.307</v>
      </c>
    </row>
    <row r="20" spans="2:17" x14ac:dyDescent="0.4">
      <c r="B20" s="152">
        <v>14</v>
      </c>
      <c r="C20" s="153" t="str">
        <f>'[1]Regional List'!C33</f>
        <v>Scottish Socialist Party</v>
      </c>
      <c r="D20" s="154">
        <f>[1]NLC!D20</f>
        <v>114</v>
      </c>
      <c r="E20" s="155">
        <f>[1]NLC!E20</f>
        <v>166</v>
      </c>
      <c r="F20" s="155">
        <f>[1]NLC!F20</f>
        <v>112</v>
      </c>
      <c r="G20" s="155">
        <f>[1]NLC!G20</f>
        <v>122</v>
      </c>
      <c r="H20" s="156">
        <f>[1]NLC!H20</f>
        <v>157</v>
      </c>
      <c r="I20" s="154">
        <f>[1]FC!I20</f>
        <v>112</v>
      </c>
      <c r="J20" s="156">
        <f>[1]FC!J20</f>
        <v>139</v>
      </c>
      <c r="K20" s="154">
        <f>[1]WLC!K20</f>
        <v>150</v>
      </c>
      <c r="L20" s="156">
        <f>[1]WLC!L20</f>
        <v>130</v>
      </c>
      <c r="M20" s="157">
        <f t="shared" si="0"/>
        <v>1202</v>
      </c>
      <c r="O20" s="158" t="str">
        <f t="shared" si="1"/>
        <v>Return Deposit</v>
      </c>
      <c r="Q20" s="160">
        <f t="shared" si="2"/>
        <v>4.3E-3</v>
      </c>
    </row>
    <row r="21" spans="2:17" x14ac:dyDescent="0.4">
      <c r="B21" s="161">
        <v>15</v>
      </c>
      <c r="C21" s="153" t="str">
        <f>'[1]Regional List'!C35</f>
        <v>UKIP</v>
      </c>
      <c r="D21" s="154">
        <f>[1]NLC!D21</f>
        <v>24</v>
      </c>
      <c r="E21" s="155">
        <f>[1]NLC!E21</f>
        <v>11</v>
      </c>
      <c r="F21" s="155">
        <f>[1]NLC!F21</f>
        <v>18</v>
      </c>
      <c r="G21" s="155">
        <f>[1]NLC!G21</f>
        <v>28</v>
      </c>
      <c r="H21" s="156">
        <f>[1]NLC!H21</f>
        <v>21</v>
      </c>
      <c r="I21" s="154">
        <f>[1]FC!I21</f>
        <v>25</v>
      </c>
      <c r="J21" s="156">
        <f>[1]FC!J21</f>
        <v>25</v>
      </c>
      <c r="K21" s="154">
        <f>[1]WLC!K21</f>
        <v>25</v>
      </c>
      <c r="L21" s="156">
        <f>[1]WLC!L21</f>
        <v>20</v>
      </c>
      <c r="M21" s="157">
        <f t="shared" si="0"/>
        <v>197</v>
      </c>
      <c r="O21" s="158" t="str">
        <f t="shared" si="1"/>
        <v>Return Deposit</v>
      </c>
      <c r="Q21" s="160">
        <f t="shared" si="2"/>
        <v>6.9999999999999999E-4</v>
      </c>
    </row>
    <row r="22" spans="2:17" ht="16.5" thickBot="1" x14ac:dyDescent="0.45">
      <c r="B22" s="162">
        <v>16</v>
      </c>
      <c r="C22" s="153" t="str">
        <f>'[1]Regional List'!C37</f>
        <v>Workers Party - Scotland</v>
      </c>
      <c r="D22" s="154">
        <f>[1]NLC!D22</f>
        <v>51</v>
      </c>
      <c r="E22" s="155">
        <f>[1]NLC!E22</f>
        <v>74</v>
      </c>
      <c r="F22" s="155">
        <f>[1]NLC!F22</f>
        <v>44</v>
      </c>
      <c r="G22" s="155">
        <f>[1]NLC!G22</f>
        <v>85</v>
      </c>
      <c r="H22" s="156">
        <f>[1]NLC!H22</f>
        <v>68</v>
      </c>
      <c r="I22" s="154">
        <f>[1]FC!I22</f>
        <v>91</v>
      </c>
      <c r="J22" s="156">
        <f>[1]FC!J22</f>
        <v>103</v>
      </c>
      <c r="K22" s="154">
        <f>[1]WLC!K22</f>
        <v>98</v>
      </c>
      <c r="L22" s="156">
        <f>[1]WLC!L22</f>
        <v>77</v>
      </c>
      <c r="M22" s="157">
        <f t="shared" si="0"/>
        <v>691</v>
      </c>
      <c r="O22" s="163" t="str">
        <f t="shared" si="1"/>
        <v>Return Deposit</v>
      </c>
      <c r="Q22" s="164">
        <f t="shared" si="2"/>
        <v>2.3999999999999998E-3</v>
      </c>
    </row>
    <row r="23" spans="2:17" ht="16.5" thickBot="1" x14ac:dyDescent="0.45">
      <c r="C23" s="165" t="s">
        <v>41</v>
      </c>
      <c r="D23" s="166">
        <f t="shared" ref="D23:M23" si="3">SUM(D7:D22)</f>
        <v>25653</v>
      </c>
      <c r="E23" s="167">
        <f t="shared" si="3"/>
        <v>29475</v>
      </c>
      <c r="F23" s="167">
        <f t="shared" si="3"/>
        <v>27176</v>
      </c>
      <c r="G23" s="167">
        <f t="shared" si="3"/>
        <v>27291</v>
      </c>
      <c r="H23" s="168">
        <f t="shared" si="3"/>
        <v>29066</v>
      </c>
      <c r="I23" s="169">
        <f t="shared" si="3"/>
        <v>37613</v>
      </c>
      <c r="J23" s="170">
        <f t="shared" si="3"/>
        <v>36250</v>
      </c>
      <c r="K23" s="171">
        <f t="shared" si="3"/>
        <v>36822</v>
      </c>
      <c r="L23" s="172">
        <f t="shared" si="3"/>
        <v>33409</v>
      </c>
      <c r="M23" s="173">
        <f t="shared" si="3"/>
        <v>282755</v>
      </c>
      <c r="Q23" s="174">
        <f>SUM(Q7:Q22)</f>
        <v>0.99999999999999989</v>
      </c>
    </row>
    <row r="24" spans="2:17" ht="16.5" thickBot="1" x14ac:dyDescent="0.45"/>
    <row r="25" spans="2:17" ht="16.5" thickBot="1" x14ac:dyDescent="0.45">
      <c r="C25" s="165" t="s">
        <v>258</v>
      </c>
    </row>
    <row r="26" spans="2:17" x14ac:dyDescent="0.4">
      <c r="C26" s="175" t="s">
        <v>43</v>
      </c>
      <c r="D26" s="176">
        <f>[1]NLC!D26</f>
        <v>1</v>
      </c>
      <c r="E26" s="177">
        <f>[1]NLC!E26</f>
        <v>1</v>
      </c>
      <c r="F26" s="177">
        <f>[1]NLC!F26</f>
        <v>0</v>
      </c>
      <c r="G26" s="177">
        <f>[1]NLC!G26</f>
        <v>17</v>
      </c>
      <c r="H26" s="178">
        <f>[1]NLC!H26</f>
        <v>0</v>
      </c>
      <c r="I26" s="176">
        <f>[1]FC!I26</f>
        <v>0</v>
      </c>
      <c r="J26" s="178">
        <f>[1]FC!J26</f>
        <v>0</v>
      </c>
      <c r="K26" s="176">
        <f>[1]WLC!K26</f>
        <v>0</v>
      </c>
      <c r="L26" s="178">
        <f>[1]WLC!L26</f>
        <v>0</v>
      </c>
      <c r="M26" s="179">
        <f t="shared" ref="M26:M29" si="4">SUM(D26:L26)</f>
        <v>19</v>
      </c>
    </row>
    <row r="27" spans="2:17" x14ac:dyDescent="0.4">
      <c r="C27" s="175" t="s">
        <v>44</v>
      </c>
      <c r="D27" s="154">
        <f>[1]NLC!D27</f>
        <v>19</v>
      </c>
      <c r="E27" s="155">
        <f>[1]NLC!E27</f>
        <v>23</v>
      </c>
      <c r="F27" s="155">
        <f>[1]NLC!F27</f>
        <v>17</v>
      </c>
      <c r="G27" s="155">
        <f>[1]NLC!G27</f>
        <v>11</v>
      </c>
      <c r="H27" s="156">
        <f>[1]NLC!H27</f>
        <v>18</v>
      </c>
      <c r="I27" s="154">
        <f>[1]FC!I27</f>
        <v>13</v>
      </c>
      <c r="J27" s="156">
        <f>[1]FC!J27</f>
        <v>17</v>
      </c>
      <c r="K27" s="154">
        <f>[1]WLC!K27</f>
        <v>26</v>
      </c>
      <c r="L27" s="156">
        <f>[1]WLC!L27</f>
        <v>42</v>
      </c>
      <c r="M27" s="157">
        <f t="shared" si="4"/>
        <v>186</v>
      </c>
    </row>
    <row r="28" spans="2:17" x14ac:dyDescent="0.4">
      <c r="C28" s="175" t="s">
        <v>45</v>
      </c>
      <c r="D28" s="154">
        <f>[1]NLC!D28</f>
        <v>1</v>
      </c>
      <c r="E28" s="155">
        <f>[1]NLC!E28</f>
        <v>10</v>
      </c>
      <c r="F28" s="155">
        <f>[1]NLC!F28</f>
        <v>6</v>
      </c>
      <c r="G28" s="155">
        <f>[1]NLC!G28</f>
        <v>6</v>
      </c>
      <c r="H28" s="156">
        <f>[1]NLC!H28</f>
        <v>4</v>
      </c>
      <c r="I28" s="154">
        <f>[1]FC!I28</f>
        <v>0</v>
      </c>
      <c r="J28" s="156">
        <f>[1]FC!J28</f>
        <v>0</v>
      </c>
      <c r="K28" s="154">
        <f>[1]WLC!K28</f>
        <v>0</v>
      </c>
      <c r="L28" s="156">
        <f>[1]WLC!L28</f>
        <v>0</v>
      </c>
      <c r="M28" s="157">
        <f t="shared" si="4"/>
        <v>27</v>
      </c>
    </row>
    <row r="29" spans="2:17" ht="16.5" thickBot="1" x14ac:dyDescent="0.45">
      <c r="C29" s="180" t="s">
        <v>46</v>
      </c>
      <c r="D29" s="181">
        <f>[1]NLC!D29</f>
        <v>29</v>
      </c>
      <c r="E29" s="182">
        <f>[1]NLC!E29</f>
        <v>91</v>
      </c>
      <c r="F29" s="182">
        <f>[1]NLC!F29</f>
        <v>58</v>
      </c>
      <c r="G29" s="182">
        <f>[1]NLC!G29</f>
        <v>33</v>
      </c>
      <c r="H29" s="183">
        <f>[1]NLC!H29</f>
        <v>66</v>
      </c>
      <c r="I29" s="181">
        <f>[1]FC!I29</f>
        <v>90</v>
      </c>
      <c r="J29" s="183">
        <f>[1]FC!J29</f>
        <v>77</v>
      </c>
      <c r="K29" s="181">
        <f>[1]WLC!K29</f>
        <v>72</v>
      </c>
      <c r="L29" s="183">
        <f>[1]WLC!L29</f>
        <v>27</v>
      </c>
      <c r="M29" s="184">
        <f t="shared" si="4"/>
        <v>543</v>
      </c>
    </row>
    <row r="30" spans="2:17" ht="16.5" thickBot="1" x14ac:dyDescent="0.45">
      <c r="C30" s="185" t="s">
        <v>47</v>
      </c>
      <c r="D30" s="166">
        <f>SUM(D25:D29)</f>
        <v>50</v>
      </c>
      <c r="E30" s="167">
        <f t="shared" ref="E30:M30" si="5">SUM(E25:E29)</f>
        <v>125</v>
      </c>
      <c r="F30" s="167">
        <f t="shared" si="5"/>
        <v>81</v>
      </c>
      <c r="G30" s="167">
        <f t="shared" si="5"/>
        <v>67</v>
      </c>
      <c r="H30" s="168">
        <f t="shared" si="5"/>
        <v>88</v>
      </c>
      <c r="I30" s="169">
        <f t="shared" si="5"/>
        <v>103</v>
      </c>
      <c r="J30" s="170">
        <f t="shared" si="5"/>
        <v>94</v>
      </c>
      <c r="K30" s="171">
        <f t="shared" si="5"/>
        <v>98</v>
      </c>
      <c r="L30" s="172">
        <f t="shared" si="5"/>
        <v>69</v>
      </c>
      <c r="M30" s="173">
        <f t="shared" si="5"/>
        <v>775</v>
      </c>
    </row>
    <row r="31" spans="2:17" ht="16.5" thickBot="1" x14ac:dyDescent="0.45"/>
    <row r="32" spans="2:17" ht="16.5" thickBot="1" x14ac:dyDescent="0.45">
      <c r="C32" s="185" t="s">
        <v>259</v>
      </c>
      <c r="D32" s="166">
        <f>D23+D30</f>
        <v>25703</v>
      </c>
      <c r="E32" s="167">
        <f t="shared" ref="E32:M32" si="6">E23+E30</f>
        <v>29600</v>
      </c>
      <c r="F32" s="167">
        <f t="shared" si="6"/>
        <v>27257</v>
      </c>
      <c r="G32" s="167">
        <f t="shared" si="6"/>
        <v>27358</v>
      </c>
      <c r="H32" s="168">
        <f t="shared" si="6"/>
        <v>29154</v>
      </c>
      <c r="I32" s="169">
        <f t="shared" si="6"/>
        <v>37716</v>
      </c>
      <c r="J32" s="170">
        <f t="shared" si="6"/>
        <v>36344</v>
      </c>
      <c r="K32" s="171">
        <f t="shared" si="6"/>
        <v>36920</v>
      </c>
      <c r="L32" s="172">
        <f t="shared" si="6"/>
        <v>33478</v>
      </c>
      <c r="M32" s="173">
        <f t="shared" si="6"/>
        <v>283530</v>
      </c>
    </row>
    <row r="33" spans="3:13" ht="16.5" thickBot="1" x14ac:dyDescent="0.45"/>
    <row r="34" spans="3:13" x14ac:dyDescent="0.4">
      <c r="C34" s="186" t="s">
        <v>49</v>
      </c>
      <c r="D34" s="187">
        <f>[1]NLC!D34</f>
        <v>54495</v>
      </c>
      <c r="E34" s="188">
        <f>[1]NLC!E34</f>
        <v>59023</v>
      </c>
      <c r="F34" s="188">
        <f>[1]NLC!F34</f>
        <v>50828</v>
      </c>
      <c r="G34" s="188">
        <f>[1]NLC!G34</f>
        <v>57852</v>
      </c>
      <c r="H34" s="189">
        <f>[1]NLC!H34</f>
        <v>59248</v>
      </c>
      <c r="I34" s="190">
        <f>[1]FC!I34</f>
        <v>68123</v>
      </c>
      <c r="J34" s="191">
        <f>[1]FC!J34</f>
        <v>69355</v>
      </c>
      <c r="K34" s="192">
        <f>[1]WLC!K34</f>
        <v>72754</v>
      </c>
      <c r="L34" s="193">
        <f>[1]WLC!L34</f>
        <v>68052</v>
      </c>
      <c r="M34" s="194">
        <f t="shared" ref="M34" si="7">SUM(D34:L34)</f>
        <v>559730</v>
      </c>
    </row>
    <row r="35" spans="3:13" ht="16.5" thickBot="1" x14ac:dyDescent="0.45">
      <c r="C35" s="195" t="s">
        <v>260</v>
      </c>
      <c r="D35" s="196">
        <f>IFERROR(ROUND(D32/D34,4),0)</f>
        <v>0.47170000000000001</v>
      </c>
      <c r="E35" s="197">
        <f t="shared" ref="E35:M35" si="8">IFERROR(ROUND(E32/E34,4),0)</f>
        <v>0.50149999999999995</v>
      </c>
      <c r="F35" s="197">
        <f t="shared" si="8"/>
        <v>0.5363</v>
      </c>
      <c r="G35" s="197">
        <f t="shared" si="8"/>
        <v>0.47289999999999999</v>
      </c>
      <c r="H35" s="198">
        <f t="shared" si="8"/>
        <v>0.49209999999999998</v>
      </c>
      <c r="I35" s="199">
        <f t="shared" si="8"/>
        <v>0.55359999999999998</v>
      </c>
      <c r="J35" s="200">
        <f t="shared" si="8"/>
        <v>0.52400000000000002</v>
      </c>
      <c r="K35" s="201">
        <f t="shared" si="8"/>
        <v>0.50749999999999995</v>
      </c>
      <c r="L35" s="202">
        <f t="shared" si="8"/>
        <v>0.4919</v>
      </c>
      <c r="M35" s="203">
        <f t="shared" si="8"/>
        <v>0.50649999999999995</v>
      </c>
    </row>
    <row r="36" spans="3:13" ht="16.5" thickBot="1" x14ac:dyDescent="0.45"/>
    <row r="37" spans="3:13" x14ac:dyDescent="0.4">
      <c r="C37" s="204"/>
      <c r="D37" s="205"/>
      <c r="E37" s="206"/>
      <c r="F37" s="206"/>
      <c r="G37" s="206"/>
      <c r="H37" s="207"/>
      <c r="I37" s="205"/>
      <c r="J37" s="207"/>
      <c r="K37" s="206"/>
      <c r="L37" s="207"/>
    </row>
    <row r="38" spans="3:13" x14ac:dyDescent="0.4">
      <c r="C38" s="208"/>
      <c r="D38" s="209"/>
      <c r="E38" s="210"/>
      <c r="F38" s="210"/>
      <c r="G38" s="210"/>
      <c r="H38" s="211"/>
      <c r="I38" s="209"/>
      <c r="J38" s="211"/>
      <c r="K38" s="210"/>
      <c r="L38" s="211"/>
    </row>
    <row r="39" spans="3:13" x14ac:dyDescent="0.4">
      <c r="C39" s="212"/>
      <c r="D39" s="213"/>
      <c r="E39" s="214"/>
      <c r="F39" s="214"/>
      <c r="G39" s="214"/>
      <c r="H39" s="215"/>
      <c r="I39" s="213"/>
      <c r="J39" s="215"/>
      <c r="K39" s="214"/>
      <c r="L39" s="215"/>
    </row>
    <row r="40" spans="3:13" ht="16.5" thickBot="1" x14ac:dyDescent="0.45">
      <c r="C40" s="216"/>
      <c r="D40" s="217"/>
      <c r="E40" s="218"/>
      <c r="F40" s="218"/>
      <c r="G40" s="218"/>
      <c r="H40" s="219"/>
      <c r="I40" s="217"/>
      <c r="J40" s="219"/>
      <c r="K40" s="218"/>
      <c r="L40" s="219"/>
    </row>
    <row r="41" spans="3:13" ht="16.5" thickBot="1" x14ac:dyDescent="0.45"/>
    <row r="42" spans="3:13" x14ac:dyDescent="0.4">
      <c r="C42" s="220"/>
      <c r="D42" s="221"/>
      <c r="E42" s="221"/>
      <c r="F42" s="221"/>
      <c r="G42" s="222"/>
    </row>
    <row r="43" spans="3:13" x14ac:dyDescent="0.4">
      <c r="C43" s="223"/>
      <c r="D43" s="224"/>
      <c r="E43" s="224"/>
      <c r="F43" s="224"/>
      <c r="G43" s="225"/>
    </row>
    <row r="44" spans="3:13" x14ac:dyDescent="0.4">
      <c r="C44" s="226"/>
      <c r="D44" s="224"/>
      <c r="E44" s="224"/>
      <c r="F44" s="224"/>
      <c r="G44" s="225"/>
    </row>
    <row r="45" spans="3:13" x14ac:dyDescent="0.4">
      <c r="C45" s="227"/>
      <c r="D45" s="228"/>
      <c r="E45" s="224"/>
      <c r="F45" s="224"/>
      <c r="G45" s="225"/>
    </row>
    <row r="46" spans="3:13" x14ac:dyDescent="0.4">
      <c r="C46" s="227"/>
      <c r="D46" s="228"/>
      <c r="E46" s="224"/>
      <c r="F46" s="224"/>
      <c r="G46" s="225"/>
    </row>
    <row r="47" spans="3:13" x14ac:dyDescent="0.4">
      <c r="C47" s="227"/>
      <c r="D47" s="228"/>
      <c r="E47" s="224"/>
      <c r="F47" s="224"/>
      <c r="G47" s="225"/>
    </row>
    <row r="48" spans="3:13" x14ac:dyDescent="0.4">
      <c r="C48" s="226"/>
      <c r="D48" s="224"/>
      <c r="E48" s="224"/>
      <c r="F48" s="224"/>
      <c r="G48" s="225"/>
    </row>
    <row r="49" spans="3:7" ht="16.5" thickBot="1" x14ac:dyDescent="0.45">
      <c r="C49" s="229"/>
      <c r="D49" s="230"/>
      <c r="E49" s="230"/>
      <c r="F49" s="230"/>
      <c r="G49" s="231"/>
    </row>
  </sheetData>
  <mergeCells count="23">
    <mergeCell ref="J39:J40"/>
    <mergeCell ref="K39:K40"/>
    <mergeCell ref="L39:L40"/>
    <mergeCell ref="J37:J38"/>
    <mergeCell ref="K37:K38"/>
    <mergeCell ref="L37:L38"/>
    <mergeCell ref="C39:C40"/>
    <mergeCell ref="D39:D40"/>
    <mergeCell ref="E39:E40"/>
    <mergeCell ref="F39:F40"/>
    <mergeCell ref="G39:G40"/>
    <mergeCell ref="H39:H40"/>
    <mergeCell ref="I39:I40"/>
    <mergeCell ref="D5:H5"/>
    <mergeCell ref="I5:J5"/>
    <mergeCell ref="K5:L5"/>
    <mergeCell ref="C37:C38"/>
    <mergeCell ref="D37:D38"/>
    <mergeCell ref="E37:E38"/>
    <mergeCell ref="F37:F38"/>
    <mergeCell ref="G37:G38"/>
    <mergeCell ref="H37:H38"/>
    <mergeCell ref="I37:I38"/>
  </mergeCells>
  <conditionalFormatting sqref="O7:O22">
    <cfRule type="cellIs" dxfId="1" priority="1" operator="equal">
      <formula>"Return Deposit"</formula>
    </cfRule>
    <cfRule type="cellIs" dxfId="0" priority="2" operator="equal">
      <formula>"Forfeit"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3E4C-7305-454F-B553-9388ED68B3DD}">
  <sheetPr>
    <pageSetUpPr fitToPage="1"/>
  </sheetPr>
  <dimension ref="A1:M126"/>
  <sheetViews>
    <sheetView workbookViewId="0"/>
  </sheetViews>
  <sheetFormatPr defaultRowHeight="14.5" x14ac:dyDescent="0.35"/>
  <cols>
    <col min="1" max="1" width="46" style="14" customWidth="1"/>
    <col min="2" max="2" width="14.7265625" style="14" customWidth="1"/>
    <col min="3" max="3" width="19.453125" style="14" customWidth="1"/>
    <col min="4" max="4" width="16.81640625" style="14" customWidth="1"/>
    <col min="5" max="5" width="16.6328125" style="14" customWidth="1"/>
    <col min="6" max="6" width="14.1796875" style="14" customWidth="1"/>
    <col min="7" max="7" width="14.90625" style="14" customWidth="1"/>
    <col min="8" max="8" width="15" style="14" customWidth="1"/>
    <col min="9" max="9" width="16.1796875" style="14" customWidth="1"/>
    <col min="10" max="10" width="15.1796875" style="14" customWidth="1"/>
    <col min="11" max="11" width="14.08984375" style="14" customWidth="1"/>
    <col min="12" max="12" width="15.81640625" style="14" customWidth="1"/>
    <col min="13" max="13" width="42.54296875" style="14" hidden="1" customWidth="1"/>
    <col min="14" max="14" width="9.54296875" style="14" customWidth="1"/>
    <col min="15" max="15" width="30.54296875" style="14" customWidth="1"/>
    <col min="16" max="16" width="9.1796875" style="14" customWidth="1"/>
    <col min="17" max="16384" width="8.7265625" style="14"/>
  </cols>
  <sheetData>
    <row r="1" spans="1:12" ht="18.5" x14ac:dyDescent="0.35">
      <c r="A1" s="12" t="s">
        <v>0</v>
      </c>
      <c r="B1" s="13"/>
      <c r="C1" s="13" t="s">
        <v>1</v>
      </c>
      <c r="D1" s="13" t="s">
        <v>1</v>
      </c>
      <c r="E1" s="13"/>
      <c r="F1" s="13"/>
      <c r="G1" s="13"/>
      <c r="H1" s="13"/>
      <c r="I1" s="13"/>
      <c r="J1" s="13"/>
      <c r="K1" s="13"/>
    </row>
    <row r="2" spans="1:12" ht="15" thickBot="1" x14ac:dyDescent="0.4">
      <c r="A2" s="15"/>
      <c r="B2" s="13"/>
      <c r="C2" s="13"/>
      <c r="D2" s="13" t="s">
        <v>1</v>
      </c>
      <c r="E2" s="13"/>
      <c r="F2" s="13" t="s">
        <v>1</v>
      </c>
      <c r="G2" s="13"/>
      <c r="H2" s="13"/>
      <c r="I2" s="13"/>
      <c r="J2" s="13"/>
    </row>
    <row r="3" spans="1:12" s="18" customFormat="1" ht="16" thickBot="1" x14ac:dyDescent="0.4">
      <c r="A3" s="16" t="s">
        <v>132</v>
      </c>
      <c r="B3" s="66" t="s">
        <v>2</v>
      </c>
      <c r="C3" s="67"/>
      <c r="D3" s="17"/>
      <c r="E3" s="17"/>
      <c r="F3" s="17"/>
      <c r="G3" s="17" t="s">
        <v>1</v>
      </c>
      <c r="H3" s="17"/>
      <c r="I3" s="17"/>
      <c r="J3" s="17"/>
      <c r="K3" s="17"/>
    </row>
    <row r="4" spans="1:12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2" ht="29.5" customHeight="1" x14ac:dyDescent="0.35">
      <c r="A5" s="19" t="s">
        <v>3</v>
      </c>
      <c r="B5" s="71" t="s">
        <v>4</v>
      </c>
      <c r="C5" s="72"/>
      <c r="D5" s="72"/>
      <c r="E5" s="72"/>
      <c r="F5" s="72"/>
      <c r="G5" s="1" t="s">
        <v>1</v>
      </c>
      <c r="H5" s="68" t="s">
        <v>5</v>
      </c>
      <c r="I5" s="70"/>
      <c r="J5" s="2" t="s">
        <v>6</v>
      </c>
    </row>
    <row r="6" spans="1:12" ht="72" customHeight="1" x14ac:dyDescent="0.35">
      <c r="A6" s="20" t="s">
        <v>7</v>
      </c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4" t="s">
        <v>14</v>
      </c>
      <c r="I6" s="4" t="s">
        <v>15</v>
      </c>
      <c r="J6" s="5" t="s">
        <v>16</v>
      </c>
      <c r="K6" s="21" t="s">
        <v>17</v>
      </c>
      <c r="L6" s="14" t="s">
        <v>1</v>
      </c>
    </row>
    <row r="7" spans="1:12" ht="16.399999999999999" customHeight="1" x14ac:dyDescent="0.35">
      <c r="A7" s="20" t="s">
        <v>18</v>
      </c>
      <c r="B7" s="22"/>
      <c r="C7" s="22"/>
      <c r="D7" s="22"/>
      <c r="E7" s="22"/>
      <c r="F7" s="23"/>
      <c r="G7" s="23"/>
      <c r="H7" s="23"/>
      <c r="I7" s="23"/>
      <c r="J7" s="24"/>
      <c r="K7" s="25"/>
    </row>
    <row r="8" spans="1:12" x14ac:dyDescent="0.35">
      <c r="A8" s="26" t="s">
        <v>19</v>
      </c>
      <c r="B8" s="6">
        <v>29</v>
      </c>
      <c r="C8" s="7">
        <v>38</v>
      </c>
      <c r="D8" s="6">
        <v>33</v>
      </c>
      <c r="E8" s="7">
        <v>15</v>
      </c>
      <c r="F8" s="7">
        <v>32</v>
      </c>
      <c r="G8" s="7">
        <v>40</v>
      </c>
      <c r="H8" s="7">
        <v>36</v>
      </c>
      <c r="I8" s="7">
        <v>30</v>
      </c>
      <c r="J8" s="7">
        <v>48</v>
      </c>
      <c r="K8" s="27">
        <f t="shared" ref="K8:K29" si="0">SUM(B8:J8)</f>
        <v>301</v>
      </c>
    </row>
    <row r="9" spans="1:12" x14ac:dyDescent="0.35">
      <c r="A9" s="26" t="s">
        <v>20</v>
      </c>
      <c r="B9" s="6">
        <v>158</v>
      </c>
      <c r="C9" s="7">
        <v>188</v>
      </c>
      <c r="D9" s="6">
        <v>154</v>
      </c>
      <c r="E9" s="7">
        <v>155</v>
      </c>
      <c r="F9" s="7">
        <v>149</v>
      </c>
      <c r="G9" s="7">
        <v>161</v>
      </c>
      <c r="H9" s="7">
        <v>148</v>
      </c>
      <c r="I9" s="7">
        <v>232</v>
      </c>
      <c r="J9" s="7">
        <v>163</v>
      </c>
      <c r="K9" s="27">
        <f t="shared" si="0"/>
        <v>1508</v>
      </c>
    </row>
    <row r="10" spans="1:12" x14ac:dyDescent="0.35">
      <c r="A10" s="26" t="s">
        <v>21</v>
      </c>
      <c r="B10" s="6">
        <v>167</v>
      </c>
      <c r="C10" s="7">
        <v>226</v>
      </c>
      <c r="D10" s="6">
        <v>181</v>
      </c>
      <c r="E10" s="7">
        <v>237</v>
      </c>
      <c r="F10" s="7">
        <v>252</v>
      </c>
      <c r="G10" s="7">
        <v>178</v>
      </c>
      <c r="H10" s="28">
        <v>302</v>
      </c>
      <c r="I10" s="7">
        <v>211</v>
      </c>
      <c r="J10" s="7">
        <v>278</v>
      </c>
      <c r="K10" s="27">
        <f t="shared" si="0"/>
        <v>2032</v>
      </c>
    </row>
    <row r="11" spans="1:12" x14ac:dyDescent="0.35">
      <c r="A11" s="26" t="s">
        <v>22</v>
      </c>
      <c r="B11" s="6">
        <v>117</v>
      </c>
      <c r="C11" s="7">
        <v>142</v>
      </c>
      <c r="D11" s="6">
        <v>55</v>
      </c>
      <c r="E11" s="7">
        <v>104</v>
      </c>
      <c r="F11" s="7">
        <v>54</v>
      </c>
      <c r="G11" s="7">
        <v>70</v>
      </c>
      <c r="H11" s="7">
        <v>47</v>
      </c>
      <c r="I11" s="7">
        <v>58</v>
      </c>
      <c r="J11" s="7">
        <v>25</v>
      </c>
      <c r="K11" s="27">
        <f t="shared" si="0"/>
        <v>672</v>
      </c>
    </row>
    <row r="12" spans="1:12" x14ac:dyDescent="0.35">
      <c r="A12" s="26" t="s">
        <v>23</v>
      </c>
      <c r="B12" s="6">
        <v>75</v>
      </c>
      <c r="C12" s="7">
        <v>102</v>
      </c>
      <c r="D12" s="6">
        <v>64</v>
      </c>
      <c r="E12" s="7">
        <v>91</v>
      </c>
      <c r="F12" s="7">
        <v>86</v>
      </c>
      <c r="G12" s="7">
        <v>197</v>
      </c>
      <c r="H12" s="7">
        <v>199</v>
      </c>
      <c r="I12" s="7">
        <v>214</v>
      </c>
      <c r="J12" s="7">
        <v>45</v>
      </c>
      <c r="K12" s="27">
        <f t="shared" si="0"/>
        <v>1073</v>
      </c>
    </row>
    <row r="13" spans="1:12" x14ac:dyDescent="0.35">
      <c r="A13" s="26" t="s">
        <v>24</v>
      </c>
      <c r="B13" s="6">
        <v>32</v>
      </c>
      <c r="C13" s="7">
        <v>44</v>
      </c>
      <c r="D13" s="6">
        <v>28</v>
      </c>
      <c r="E13" s="7">
        <v>32</v>
      </c>
      <c r="F13" s="7">
        <v>41</v>
      </c>
      <c r="G13" s="7">
        <v>39</v>
      </c>
      <c r="H13" s="7">
        <v>14</v>
      </c>
      <c r="I13" s="7">
        <v>23</v>
      </c>
      <c r="J13" s="7">
        <v>23</v>
      </c>
      <c r="K13" s="27">
        <f t="shared" si="0"/>
        <v>276</v>
      </c>
    </row>
    <row r="14" spans="1:12" x14ac:dyDescent="0.35">
      <c r="A14" s="26" t="s">
        <v>25</v>
      </c>
      <c r="B14" s="6">
        <v>56</v>
      </c>
      <c r="C14" s="7">
        <v>103</v>
      </c>
      <c r="D14" s="6">
        <v>88</v>
      </c>
      <c r="E14" s="7">
        <v>107</v>
      </c>
      <c r="F14" s="7">
        <v>107</v>
      </c>
      <c r="G14" s="7">
        <v>92</v>
      </c>
      <c r="H14" s="7">
        <v>89</v>
      </c>
      <c r="I14" s="7">
        <v>107</v>
      </c>
      <c r="J14" s="7">
        <v>122</v>
      </c>
      <c r="K14" s="27">
        <f t="shared" si="0"/>
        <v>871</v>
      </c>
    </row>
    <row r="15" spans="1:12" x14ac:dyDescent="0.35">
      <c r="A15" s="26" t="s">
        <v>26</v>
      </c>
      <c r="B15" s="6">
        <v>221</v>
      </c>
      <c r="C15" s="7">
        <v>261</v>
      </c>
      <c r="D15" s="6">
        <v>230</v>
      </c>
      <c r="E15" s="7">
        <v>272</v>
      </c>
      <c r="F15" s="7">
        <v>272</v>
      </c>
      <c r="G15" s="7">
        <v>338</v>
      </c>
      <c r="H15" s="7">
        <v>227</v>
      </c>
      <c r="I15" s="7">
        <v>285</v>
      </c>
      <c r="J15" s="7">
        <v>251</v>
      </c>
      <c r="K15" s="27">
        <f t="shared" si="0"/>
        <v>2357</v>
      </c>
    </row>
    <row r="16" spans="1:12" x14ac:dyDescent="0.35">
      <c r="A16" s="26" t="s">
        <v>27</v>
      </c>
      <c r="B16" s="6">
        <v>2175</v>
      </c>
      <c r="C16" s="7">
        <v>2775</v>
      </c>
      <c r="D16" s="6">
        <v>4116</v>
      </c>
      <c r="E16" s="7">
        <v>3273</v>
      </c>
      <c r="F16" s="7">
        <v>4008</v>
      </c>
      <c r="G16" s="7">
        <v>3669</v>
      </c>
      <c r="H16" s="7">
        <v>4702</v>
      </c>
      <c r="I16" s="7">
        <v>4027</v>
      </c>
      <c r="J16" s="7">
        <v>4596</v>
      </c>
      <c r="K16" s="27">
        <f t="shared" si="0"/>
        <v>33341</v>
      </c>
    </row>
    <row r="17" spans="1:11" x14ac:dyDescent="0.35">
      <c r="A17" s="26" t="s">
        <v>28</v>
      </c>
      <c r="B17" s="6">
        <v>2631</v>
      </c>
      <c r="C17" s="7">
        <v>1648</v>
      </c>
      <c r="D17" s="6">
        <v>3412</v>
      </c>
      <c r="E17" s="7">
        <v>2995</v>
      </c>
      <c r="F17" s="7">
        <v>4274</v>
      </c>
      <c r="G17" s="7">
        <v>4390</v>
      </c>
      <c r="H17" s="7">
        <v>5489</v>
      </c>
      <c r="I17" s="7">
        <v>2039</v>
      </c>
      <c r="J17" s="7">
        <v>2345</v>
      </c>
      <c r="K17" s="27">
        <f t="shared" si="0"/>
        <v>29223</v>
      </c>
    </row>
    <row r="18" spans="1:11" x14ac:dyDescent="0.35">
      <c r="A18" s="26" t="s">
        <v>29</v>
      </c>
      <c r="B18" s="6">
        <v>143</v>
      </c>
      <c r="C18" s="7">
        <v>164</v>
      </c>
      <c r="D18" s="6">
        <v>211</v>
      </c>
      <c r="E18" s="7">
        <v>159</v>
      </c>
      <c r="F18" s="7">
        <v>232</v>
      </c>
      <c r="G18" s="7">
        <v>245</v>
      </c>
      <c r="H18" s="7">
        <v>149</v>
      </c>
      <c r="I18" s="7">
        <v>221</v>
      </c>
      <c r="J18" s="7">
        <v>160</v>
      </c>
      <c r="K18" s="27">
        <f t="shared" si="0"/>
        <v>1684</v>
      </c>
    </row>
    <row r="19" spans="1:11" x14ac:dyDescent="0.35">
      <c r="A19" s="26" t="s">
        <v>30</v>
      </c>
      <c r="B19" s="6">
        <v>13244</v>
      </c>
      <c r="C19" s="7">
        <v>13282</v>
      </c>
      <c r="D19" s="6">
        <v>5250</v>
      </c>
      <c r="E19" s="7">
        <v>7570</v>
      </c>
      <c r="F19" s="7">
        <v>5161</v>
      </c>
      <c r="G19" s="7">
        <v>7609</v>
      </c>
      <c r="H19" s="7">
        <v>5409</v>
      </c>
      <c r="I19" s="7">
        <v>6435</v>
      </c>
      <c r="J19" s="7">
        <v>3917</v>
      </c>
      <c r="K19" s="27">
        <f t="shared" si="0"/>
        <v>67877</v>
      </c>
    </row>
    <row r="20" spans="1:11" x14ac:dyDescent="0.35">
      <c r="A20" s="26" t="s">
        <v>31</v>
      </c>
      <c r="B20" s="6">
        <v>6340</v>
      </c>
      <c r="C20" s="7">
        <v>6429</v>
      </c>
      <c r="D20" s="6">
        <v>3321</v>
      </c>
      <c r="E20" s="7">
        <v>4834</v>
      </c>
      <c r="F20" s="7">
        <v>6127</v>
      </c>
      <c r="G20" s="7">
        <v>10210</v>
      </c>
      <c r="H20" s="7">
        <v>8000</v>
      </c>
      <c r="I20" s="7">
        <v>6750</v>
      </c>
      <c r="J20" s="7">
        <v>6685</v>
      </c>
      <c r="K20" s="27">
        <f t="shared" si="0"/>
        <v>58696</v>
      </c>
    </row>
    <row r="21" spans="1:11" x14ac:dyDescent="0.35">
      <c r="A21" s="26" t="s">
        <v>32</v>
      </c>
      <c r="B21" s="6">
        <v>3126</v>
      </c>
      <c r="C21" s="7">
        <v>2380</v>
      </c>
      <c r="D21" s="6">
        <v>14512</v>
      </c>
      <c r="E21" s="7">
        <v>8767</v>
      </c>
      <c r="F21" s="7">
        <v>3493</v>
      </c>
      <c r="G21" s="7">
        <v>4038</v>
      </c>
      <c r="H21" s="7">
        <v>2805</v>
      </c>
      <c r="I21" s="7">
        <v>1727</v>
      </c>
      <c r="J21" s="7">
        <v>2089</v>
      </c>
      <c r="K21" s="27">
        <f t="shared" si="0"/>
        <v>42937</v>
      </c>
    </row>
    <row r="22" spans="1:11" x14ac:dyDescent="0.35">
      <c r="A22" s="26" t="s">
        <v>33</v>
      </c>
      <c r="B22" s="6">
        <v>39</v>
      </c>
      <c r="C22" s="7">
        <v>34</v>
      </c>
      <c r="D22" s="6">
        <v>72</v>
      </c>
      <c r="E22" s="7">
        <v>44</v>
      </c>
      <c r="F22" s="7">
        <v>33</v>
      </c>
      <c r="G22" s="7">
        <v>28</v>
      </c>
      <c r="H22" s="7">
        <v>29</v>
      </c>
      <c r="I22" s="7">
        <v>40</v>
      </c>
      <c r="J22" s="7">
        <v>22</v>
      </c>
      <c r="K22" s="27">
        <f t="shared" si="0"/>
        <v>341</v>
      </c>
    </row>
    <row r="23" spans="1:11" x14ac:dyDescent="0.35">
      <c r="A23" s="26" t="s">
        <v>34</v>
      </c>
      <c r="B23" s="6">
        <v>6092</v>
      </c>
      <c r="C23" s="7">
        <v>9380</v>
      </c>
      <c r="D23" s="6">
        <v>7561</v>
      </c>
      <c r="E23" s="7">
        <v>8152</v>
      </c>
      <c r="F23" s="7">
        <v>7409</v>
      </c>
      <c r="G23" s="7">
        <v>7291</v>
      </c>
      <c r="H23" s="7">
        <v>7520</v>
      </c>
      <c r="I23" s="7">
        <v>8570</v>
      </c>
      <c r="J23" s="7">
        <v>7680</v>
      </c>
      <c r="K23" s="27">
        <f t="shared" si="0"/>
        <v>69655</v>
      </c>
    </row>
    <row r="24" spans="1:11" x14ac:dyDescent="0.35">
      <c r="A24" s="26" t="s">
        <v>35</v>
      </c>
      <c r="B24" s="6">
        <v>160</v>
      </c>
      <c r="C24" s="7">
        <v>234</v>
      </c>
      <c r="D24" s="6">
        <v>80</v>
      </c>
      <c r="E24" s="7">
        <v>110</v>
      </c>
      <c r="F24" s="7">
        <v>91</v>
      </c>
      <c r="G24" s="7">
        <v>153</v>
      </c>
      <c r="H24" s="7">
        <v>78</v>
      </c>
      <c r="I24" s="7">
        <v>109</v>
      </c>
      <c r="J24" s="7">
        <v>84</v>
      </c>
      <c r="K24" s="27">
        <f t="shared" si="0"/>
        <v>1099</v>
      </c>
    </row>
    <row r="25" spans="1:11" x14ac:dyDescent="0.35">
      <c r="A25" s="26" t="s">
        <v>36</v>
      </c>
      <c r="B25" s="6">
        <v>35</v>
      </c>
      <c r="C25" s="7">
        <v>51</v>
      </c>
      <c r="D25" s="6">
        <v>109</v>
      </c>
      <c r="E25" s="7">
        <v>140</v>
      </c>
      <c r="F25" s="7">
        <v>83</v>
      </c>
      <c r="G25" s="7">
        <v>93</v>
      </c>
      <c r="H25" s="7">
        <v>32</v>
      </c>
      <c r="I25" s="7">
        <v>45</v>
      </c>
      <c r="J25" s="7">
        <v>59</v>
      </c>
      <c r="K25" s="27">
        <f t="shared" si="0"/>
        <v>647</v>
      </c>
    </row>
    <row r="26" spans="1:11" x14ac:dyDescent="0.35">
      <c r="A26" s="26" t="s">
        <v>37</v>
      </c>
      <c r="B26" s="6">
        <v>138</v>
      </c>
      <c r="C26" s="7">
        <v>142</v>
      </c>
      <c r="D26" s="6">
        <v>449</v>
      </c>
      <c r="E26" s="7">
        <v>239</v>
      </c>
      <c r="F26" s="7">
        <v>382</v>
      </c>
      <c r="G26" s="7">
        <v>500</v>
      </c>
      <c r="H26" s="7">
        <v>103</v>
      </c>
      <c r="I26" s="7">
        <v>143</v>
      </c>
      <c r="J26" s="7">
        <v>165</v>
      </c>
      <c r="K26" s="27">
        <f t="shared" si="0"/>
        <v>2261</v>
      </c>
    </row>
    <row r="27" spans="1:11" x14ac:dyDescent="0.35">
      <c r="A27" s="26" t="s">
        <v>38</v>
      </c>
      <c r="B27" s="6">
        <v>82</v>
      </c>
      <c r="C27" s="7">
        <v>134</v>
      </c>
      <c r="D27" s="6">
        <v>60</v>
      </c>
      <c r="E27" s="7">
        <v>65</v>
      </c>
      <c r="F27" s="7">
        <v>61</v>
      </c>
      <c r="G27" s="7">
        <v>68</v>
      </c>
      <c r="H27" s="7">
        <v>59</v>
      </c>
      <c r="I27" s="7">
        <v>51</v>
      </c>
      <c r="J27" s="7">
        <v>52</v>
      </c>
      <c r="K27" s="27">
        <f t="shared" si="0"/>
        <v>632</v>
      </c>
    </row>
    <row r="28" spans="1:11" x14ac:dyDescent="0.35">
      <c r="A28" s="26" t="s">
        <v>39</v>
      </c>
      <c r="B28" s="6">
        <v>3</v>
      </c>
      <c r="C28" s="7">
        <v>6</v>
      </c>
      <c r="D28" s="6">
        <v>3</v>
      </c>
      <c r="E28" s="7">
        <v>4</v>
      </c>
      <c r="F28" s="7">
        <v>3</v>
      </c>
      <c r="G28" s="7">
        <v>5</v>
      </c>
      <c r="H28" s="7">
        <v>160</v>
      </c>
      <c r="I28" s="7">
        <v>11</v>
      </c>
      <c r="J28" s="7">
        <v>2</v>
      </c>
      <c r="K28" s="27">
        <f t="shared" si="0"/>
        <v>197</v>
      </c>
    </row>
    <row r="29" spans="1:11" x14ac:dyDescent="0.35">
      <c r="A29" s="26" t="s">
        <v>40</v>
      </c>
      <c r="B29" s="6">
        <v>199</v>
      </c>
      <c r="C29" s="7">
        <v>340</v>
      </c>
      <c r="D29" s="6">
        <v>207</v>
      </c>
      <c r="E29" s="7">
        <v>191</v>
      </c>
      <c r="F29" s="7">
        <v>153</v>
      </c>
      <c r="G29" s="7">
        <v>273</v>
      </c>
      <c r="H29" s="7">
        <v>155</v>
      </c>
      <c r="I29" s="7">
        <v>251</v>
      </c>
      <c r="J29" s="7">
        <v>135</v>
      </c>
      <c r="K29" s="27">
        <f t="shared" si="0"/>
        <v>1904</v>
      </c>
    </row>
    <row r="30" spans="1:11" ht="21.5" customHeight="1" thickBot="1" x14ac:dyDescent="0.4">
      <c r="A30" s="29" t="s">
        <v>41</v>
      </c>
      <c r="B30" s="9">
        <f t="shared" ref="B30:K30" si="1">SUM(B8:B29)</f>
        <v>35262</v>
      </c>
      <c r="C30" s="9">
        <f t="shared" si="1"/>
        <v>38103</v>
      </c>
      <c r="D30" s="9">
        <f t="shared" si="1"/>
        <v>40196</v>
      </c>
      <c r="E30" s="9">
        <f t="shared" si="1"/>
        <v>37556</v>
      </c>
      <c r="F30" s="9">
        <f t="shared" si="1"/>
        <v>32503</v>
      </c>
      <c r="G30" s="9">
        <f t="shared" si="1"/>
        <v>39687</v>
      </c>
      <c r="H30" s="9">
        <f t="shared" si="1"/>
        <v>35752</v>
      </c>
      <c r="I30" s="9">
        <f t="shared" si="1"/>
        <v>31579</v>
      </c>
      <c r="J30" s="9">
        <f t="shared" si="1"/>
        <v>28946</v>
      </c>
      <c r="K30" s="9">
        <f t="shared" si="1"/>
        <v>319584</v>
      </c>
    </row>
    <row r="31" spans="1:11" x14ac:dyDescent="0.35">
      <c r="A31" s="15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x14ac:dyDescent="0.35">
      <c r="A32" s="49" t="s">
        <v>42</v>
      </c>
      <c r="B32" s="31"/>
      <c r="C32" s="31"/>
      <c r="D32" s="31"/>
      <c r="E32" s="8"/>
      <c r="F32" s="31"/>
      <c r="G32" s="31"/>
      <c r="H32" s="31"/>
      <c r="I32" s="31"/>
      <c r="J32" s="31"/>
      <c r="K32" s="30"/>
    </row>
    <row r="33" spans="1:13" x14ac:dyDescent="0.35">
      <c r="A33" s="14" t="s">
        <v>43</v>
      </c>
      <c r="B33" s="6">
        <v>0</v>
      </c>
      <c r="C33" s="6">
        <v>2</v>
      </c>
      <c r="D33" s="6">
        <v>2</v>
      </c>
      <c r="E33" s="6">
        <v>0</v>
      </c>
      <c r="F33" s="6">
        <v>0</v>
      </c>
      <c r="G33" s="6">
        <v>1</v>
      </c>
      <c r="H33" s="6">
        <v>0</v>
      </c>
      <c r="I33" s="6">
        <v>0</v>
      </c>
      <c r="J33" s="6">
        <v>3</v>
      </c>
      <c r="K33" s="27">
        <f>SUM(B33:J33)</f>
        <v>8</v>
      </c>
    </row>
    <row r="34" spans="1:13" x14ac:dyDescent="0.35">
      <c r="A34" s="14" t="s">
        <v>44</v>
      </c>
      <c r="B34" s="6">
        <v>0</v>
      </c>
      <c r="C34" s="6">
        <v>17</v>
      </c>
      <c r="D34" s="6">
        <v>34</v>
      </c>
      <c r="E34" s="6">
        <v>27</v>
      </c>
      <c r="F34" s="6">
        <v>36</v>
      </c>
      <c r="G34" s="6">
        <v>28</v>
      </c>
      <c r="H34" s="6">
        <v>6</v>
      </c>
      <c r="I34" s="6">
        <v>18</v>
      </c>
      <c r="J34" s="6">
        <v>18</v>
      </c>
      <c r="K34" s="27">
        <f>SUM(B34:J34)</f>
        <v>184</v>
      </c>
    </row>
    <row r="35" spans="1:13" x14ac:dyDescent="0.35">
      <c r="A35" s="14" t="s">
        <v>45</v>
      </c>
      <c r="B35" s="6">
        <v>0</v>
      </c>
      <c r="C35" s="6">
        <v>2</v>
      </c>
      <c r="D35" s="6">
        <v>0</v>
      </c>
      <c r="E35" s="6">
        <v>2</v>
      </c>
      <c r="F35" s="6">
        <v>0</v>
      </c>
      <c r="G35" s="6">
        <v>0</v>
      </c>
      <c r="H35" s="6">
        <v>0</v>
      </c>
      <c r="I35" s="6">
        <v>0</v>
      </c>
      <c r="J35" s="6">
        <v>1</v>
      </c>
      <c r="K35" s="27">
        <f>SUM(B35:J35)</f>
        <v>5</v>
      </c>
    </row>
    <row r="36" spans="1:13" x14ac:dyDescent="0.35">
      <c r="A36" s="14" t="s">
        <v>46</v>
      </c>
      <c r="B36" s="6">
        <v>0</v>
      </c>
      <c r="C36" s="6">
        <v>65</v>
      </c>
      <c r="D36" s="6">
        <v>58</v>
      </c>
      <c r="E36" s="6">
        <v>68</v>
      </c>
      <c r="F36" s="6">
        <v>51</v>
      </c>
      <c r="G36" s="6">
        <v>63</v>
      </c>
      <c r="H36" s="6">
        <v>57</v>
      </c>
      <c r="I36" s="6">
        <v>78</v>
      </c>
      <c r="J36" s="6">
        <v>65</v>
      </c>
      <c r="K36" s="27">
        <f>SUM(B36:J36)</f>
        <v>505</v>
      </c>
    </row>
    <row r="37" spans="1:13" ht="15" thickBot="1" x14ac:dyDescent="0.4">
      <c r="A37" s="49" t="s">
        <v>47</v>
      </c>
      <c r="B37" s="9">
        <f t="shared" ref="B37:H37" si="2">SUM(B33:B36)</f>
        <v>0</v>
      </c>
      <c r="C37" s="9">
        <f t="shared" si="2"/>
        <v>86</v>
      </c>
      <c r="D37" s="9">
        <f t="shared" si="2"/>
        <v>94</v>
      </c>
      <c r="E37" s="9">
        <f t="shared" si="2"/>
        <v>97</v>
      </c>
      <c r="F37" s="9">
        <f t="shared" si="2"/>
        <v>87</v>
      </c>
      <c r="G37" s="9">
        <f t="shared" si="2"/>
        <v>92</v>
      </c>
      <c r="H37" s="9">
        <f t="shared" si="2"/>
        <v>63</v>
      </c>
      <c r="I37" s="9">
        <f>SUM(I33:I36)</f>
        <v>96</v>
      </c>
      <c r="J37" s="33">
        <f t="shared" ref="J37" si="3">SUM(J33:J36)</f>
        <v>87</v>
      </c>
      <c r="K37" s="9">
        <f>SUM(B37:J37)</f>
        <v>702</v>
      </c>
    </row>
    <row r="38" spans="1:13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0"/>
    </row>
    <row r="39" spans="1:13" x14ac:dyDescent="0.35">
      <c r="A39" s="32" t="s">
        <v>48</v>
      </c>
      <c r="B39" s="27">
        <f t="shared" ref="B39:K39" si="4">B30+B37</f>
        <v>35262</v>
      </c>
      <c r="C39" s="27">
        <f t="shared" si="4"/>
        <v>38189</v>
      </c>
      <c r="D39" s="27">
        <f t="shared" si="4"/>
        <v>40290</v>
      </c>
      <c r="E39" s="27">
        <f t="shared" si="4"/>
        <v>37653</v>
      </c>
      <c r="F39" s="27">
        <f t="shared" si="4"/>
        <v>32590</v>
      </c>
      <c r="G39" s="27">
        <f t="shared" si="4"/>
        <v>39779</v>
      </c>
      <c r="H39" s="27">
        <f t="shared" si="4"/>
        <v>35815</v>
      </c>
      <c r="I39" s="27">
        <f t="shared" si="4"/>
        <v>31675</v>
      </c>
      <c r="J39" s="27">
        <f t="shared" si="4"/>
        <v>29033</v>
      </c>
      <c r="K39" s="27">
        <f t="shared" si="4"/>
        <v>320286</v>
      </c>
    </row>
    <row r="40" spans="1:13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0"/>
    </row>
    <row r="41" spans="1:13" x14ac:dyDescent="0.35">
      <c r="A41" s="15" t="s">
        <v>49</v>
      </c>
      <c r="B41" s="10">
        <v>64614</v>
      </c>
      <c r="C41" s="10">
        <v>66739</v>
      </c>
      <c r="D41" s="10">
        <v>64233</v>
      </c>
      <c r="E41" s="10">
        <v>66052</v>
      </c>
      <c r="F41" s="10">
        <v>60829</v>
      </c>
      <c r="G41" s="10">
        <v>64868</v>
      </c>
      <c r="H41" s="34">
        <v>59781</v>
      </c>
      <c r="I41" s="34">
        <v>60707</v>
      </c>
      <c r="J41" s="11">
        <v>56748</v>
      </c>
      <c r="K41" s="27">
        <f>SUM(B41:J41)</f>
        <v>564571</v>
      </c>
    </row>
    <row r="42" spans="1:13" x14ac:dyDescent="0.35">
      <c r="A42" s="15" t="s">
        <v>50</v>
      </c>
      <c r="B42" s="35">
        <f>B39/B41</f>
        <v>0.54573312285263254</v>
      </c>
      <c r="C42" s="35">
        <f t="shared" ref="C42:K42" si="5">C39/C41</f>
        <v>0.57221414764979994</v>
      </c>
      <c r="D42" s="35">
        <f t="shared" si="5"/>
        <v>0.62724767642800427</v>
      </c>
      <c r="E42" s="35">
        <f t="shared" si="5"/>
        <v>0.57005086901229329</v>
      </c>
      <c r="F42" s="35">
        <f t="shared" si="5"/>
        <v>0.53576419142185472</v>
      </c>
      <c r="G42" s="35">
        <f t="shared" si="5"/>
        <v>0.61322994388604546</v>
      </c>
      <c r="H42" s="35">
        <f t="shared" si="5"/>
        <v>0.59910339405496726</v>
      </c>
      <c r="I42" s="35">
        <f t="shared" si="5"/>
        <v>0.5217684945722898</v>
      </c>
      <c r="J42" s="35">
        <f t="shared" si="5"/>
        <v>0.51161274406146473</v>
      </c>
      <c r="K42" s="35">
        <f t="shared" si="5"/>
        <v>0.5673086290298297</v>
      </c>
    </row>
    <row r="43" spans="1:13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4" t="s">
        <v>51</v>
      </c>
    </row>
    <row r="44" spans="1:13" ht="16.5" customHeight="1" x14ac:dyDescent="0.35">
      <c r="A44" s="36"/>
      <c r="C44" s="37"/>
      <c r="D44" s="12"/>
      <c r="E44" s="37"/>
      <c r="F44" s="13"/>
      <c r="G44" s="13"/>
      <c r="H44" s="13"/>
      <c r="I44" s="13"/>
      <c r="J44" s="13"/>
      <c r="K44" s="13"/>
      <c r="L44" s="13"/>
      <c r="M44" s="14" t="s">
        <v>52</v>
      </c>
    </row>
    <row r="45" spans="1:13" ht="1.5" customHeight="1" x14ac:dyDescent="0.35">
      <c r="A45" s="14" t="s">
        <v>53</v>
      </c>
    </row>
    <row r="46" spans="1:13" hidden="1" x14ac:dyDescent="0.35">
      <c r="A46" s="14" t="s">
        <v>54</v>
      </c>
    </row>
    <row r="47" spans="1:13" hidden="1" x14ac:dyDescent="0.35">
      <c r="A47" s="14" t="s">
        <v>55</v>
      </c>
    </row>
    <row r="48" spans="1:13" hidden="1" x14ac:dyDescent="0.35">
      <c r="A48" s="14" t="s">
        <v>56</v>
      </c>
    </row>
    <row r="49" spans="1:1" hidden="1" x14ac:dyDescent="0.35">
      <c r="A49" s="14" t="s">
        <v>57</v>
      </c>
    </row>
    <row r="50" spans="1:1" hidden="1" x14ac:dyDescent="0.35">
      <c r="A50" s="14" t="s">
        <v>58</v>
      </c>
    </row>
    <row r="51" spans="1:1" hidden="1" x14ac:dyDescent="0.35">
      <c r="A51" s="14" t="s">
        <v>59</v>
      </c>
    </row>
    <row r="52" spans="1:1" hidden="1" x14ac:dyDescent="0.35">
      <c r="A52" s="14" t="s">
        <v>60</v>
      </c>
    </row>
    <row r="53" spans="1:1" hidden="1" x14ac:dyDescent="0.35">
      <c r="A53" s="14" t="s">
        <v>61</v>
      </c>
    </row>
    <row r="54" spans="1:1" hidden="1" x14ac:dyDescent="0.35">
      <c r="A54" s="14" t="s">
        <v>62</v>
      </c>
    </row>
    <row r="55" spans="1:1" hidden="1" x14ac:dyDescent="0.35">
      <c r="A55" s="14" t="s">
        <v>63</v>
      </c>
    </row>
    <row r="56" spans="1:1" hidden="1" x14ac:dyDescent="0.35">
      <c r="A56" s="14" t="s">
        <v>64</v>
      </c>
    </row>
    <row r="57" spans="1:1" hidden="1" x14ac:dyDescent="0.35">
      <c r="A57" s="14" t="s">
        <v>65</v>
      </c>
    </row>
    <row r="58" spans="1:1" ht="7.5" hidden="1" customHeight="1" x14ac:dyDescent="0.35">
      <c r="A58" s="14" t="s">
        <v>66</v>
      </c>
    </row>
    <row r="59" spans="1:1" hidden="1" x14ac:dyDescent="0.35">
      <c r="A59" s="14" t="s">
        <v>67</v>
      </c>
    </row>
    <row r="60" spans="1:1" hidden="1" x14ac:dyDescent="0.35">
      <c r="A60" s="14" t="s">
        <v>68</v>
      </c>
    </row>
    <row r="61" spans="1:1" hidden="1" x14ac:dyDescent="0.35">
      <c r="A61" s="14" t="s">
        <v>69</v>
      </c>
    </row>
    <row r="62" spans="1:1" hidden="1" x14ac:dyDescent="0.35">
      <c r="A62" s="14" t="s">
        <v>70</v>
      </c>
    </row>
    <row r="63" spans="1:1" hidden="1" x14ac:dyDescent="0.35">
      <c r="A63" s="14" t="s">
        <v>71</v>
      </c>
    </row>
    <row r="64" spans="1:1" hidden="1" x14ac:dyDescent="0.35">
      <c r="A64" s="14" t="s">
        <v>72</v>
      </c>
    </row>
    <row r="65" spans="1:1" hidden="1" x14ac:dyDescent="0.35">
      <c r="A65" s="14" t="s">
        <v>73</v>
      </c>
    </row>
    <row r="66" spans="1:1" hidden="1" x14ac:dyDescent="0.35">
      <c r="A66" s="14" t="s">
        <v>74</v>
      </c>
    </row>
    <row r="67" spans="1:1" hidden="1" x14ac:dyDescent="0.35">
      <c r="A67" s="14" t="s">
        <v>75</v>
      </c>
    </row>
    <row r="68" spans="1:1" hidden="1" x14ac:dyDescent="0.35">
      <c r="A68" s="14" t="s">
        <v>76</v>
      </c>
    </row>
    <row r="69" spans="1:1" hidden="1" x14ac:dyDescent="0.35">
      <c r="A69" s="14" t="s">
        <v>77</v>
      </c>
    </row>
    <row r="70" spans="1:1" hidden="1" x14ac:dyDescent="0.35">
      <c r="A70" s="14" t="s">
        <v>78</v>
      </c>
    </row>
    <row r="71" spans="1:1" hidden="1" x14ac:dyDescent="0.35">
      <c r="A71" s="14" t="s">
        <v>79</v>
      </c>
    </row>
    <row r="72" spans="1:1" hidden="1" x14ac:dyDescent="0.35">
      <c r="A72" s="14" t="s">
        <v>80</v>
      </c>
    </row>
    <row r="73" spans="1:1" hidden="1" x14ac:dyDescent="0.35">
      <c r="A73" s="14" t="s">
        <v>81</v>
      </c>
    </row>
    <row r="74" spans="1:1" hidden="1" x14ac:dyDescent="0.35">
      <c r="A74" s="14" t="s">
        <v>82</v>
      </c>
    </row>
    <row r="75" spans="1:1" hidden="1" x14ac:dyDescent="0.35">
      <c r="A75" s="14" t="s">
        <v>83</v>
      </c>
    </row>
    <row r="76" spans="1:1" hidden="1" x14ac:dyDescent="0.35">
      <c r="A76" s="14" t="s">
        <v>8</v>
      </c>
    </row>
    <row r="77" spans="1:1" ht="2.5" hidden="1" customHeight="1" x14ac:dyDescent="0.35">
      <c r="A77" s="14" t="s">
        <v>84</v>
      </c>
    </row>
    <row r="78" spans="1:1" hidden="1" x14ac:dyDescent="0.35">
      <c r="A78" s="14" t="s">
        <v>85</v>
      </c>
    </row>
    <row r="79" spans="1:1" hidden="1" x14ac:dyDescent="0.35">
      <c r="A79" s="14" t="s">
        <v>86</v>
      </c>
    </row>
    <row r="80" spans="1:1" hidden="1" x14ac:dyDescent="0.35">
      <c r="A80" s="14" t="s">
        <v>87</v>
      </c>
    </row>
    <row r="81" spans="1:1" hidden="1" x14ac:dyDescent="0.35">
      <c r="A81" s="14" t="s">
        <v>88</v>
      </c>
    </row>
    <row r="82" spans="1:1" hidden="1" x14ac:dyDescent="0.35">
      <c r="A82" s="14" t="s">
        <v>89</v>
      </c>
    </row>
    <row r="83" spans="1:1" hidden="1" x14ac:dyDescent="0.35">
      <c r="A83" s="14" t="s">
        <v>90</v>
      </c>
    </row>
    <row r="84" spans="1:1" hidden="1" x14ac:dyDescent="0.35">
      <c r="A84" s="14" t="s">
        <v>91</v>
      </c>
    </row>
    <row r="85" spans="1:1" hidden="1" x14ac:dyDescent="0.35">
      <c r="A85" s="14" t="s">
        <v>92</v>
      </c>
    </row>
    <row r="86" spans="1:1" hidden="1" x14ac:dyDescent="0.35">
      <c r="A86" s="14" t="s">
        <v>93</v>
      </c>
    </row>
    <row r="87" spans="1:1" hidden="1" x14ac:dyDescent="0.35">
      <c r="A87" s="14" t="s">
        <v>94</v>
      </c>
    </row>
    <row r="88" spans="1:1" hidden="1" x14ac:dyDescent="0.35">
      <c r="A88" s="14" t="s">
        <v>95</v>
      </c>
    </row>
    <row r="89" spans="1:1" hidden="1" x14ac:dyDescent="0.35">
      <c r="A89" s="14" t="s">
        <v>96</v>
      </c>
    </row>
    <row r="90" spans="1:1" hidden="1" x14ac:dyDescent="0.35">
      <c r="A90" s="14" t="s">
        <v>97</v>
      </c>
    </row>
    <row r="91" spans="1:1" hidden="1" x14ac:dyDescent="0.35">
      <c r="A91" s="14" t="s">
        <v>98</v>
      </c>
    </row>
    <row r="92" spans="1:1" ht="4" hidden="1" customHeight="1" x14ac:dyDescent="0.35">
      <c r="A92" s="14" t="s">
        <v>99</v>
      </c>
    </row>
    <row r="93" spans="1:1" hidden="1" x14ac:dyDescent="0.35">
      <c r="A93" s="14" t="s">
        <v>100</v>
      </c>
    </row>
    <row r="94" spans="1:1" hidden="1" x14ac:dyDescent="0.35">
      <c r="A94" s="14" t="s">
        <v>101</v>
      </c>
    </row>
    <row r="95" spans="1:1" hidden="1" x14ac:dyDescent="0.35">
      <c r="A95" s="14" t="s">
        <v>102</v>
      </c>
    </row>
    <row r="96" spans="1:1" hidden="1" x14ac:dyDescent="0.35">
      <c r="A96" s="14" t="s">
        <v>103</v>
      </c>
    </row>
    <row r="97" spans="1:1" hidden="1" x14ac:dyDescent="0.35">
      <c r="A97" s="14" t="s">
        <v>104</v>
      </c>
    </row>
    <row r="98" spans="1:1" hidden="1" x14ac:dyDescent="0.35">
      <c r="A98" s="14" t="s">
        <v>105</v>
      </c>
    </row>
    <row r="99" spans="1:1" hidden="1" x14ac:dyDescent="0.35">
      <c r="A99" s="14" t="s">
        <v>106</v>
      </c>
    </row>
    <row r="100" spans="1:1" hidden="1" x14ac:dyDescent="0.35">
      <c r="A100" s="14" t="s">
        <v>107</v>
      </c>
    </row>
    <row r="101" spans="1:1" hidden="1" x14ac:dyDescent="0.35">
      <c r="A101" s="14" t="s">
        <v>108</v>
      </c>
    </row>
    <row r="102" spans="1:1" hidden="1" x14ac:dyDescent="0.35">
      <c r="A102" s="14" t="s">
        <v>109</v>
      </c>
    </row>
    <row r="103" spans="1:1" hidden="1" x14ac:dyDescent="0.35">
      <c r="A103" s="14" t="s">
        <v>110</v>
      </c>
    </row>
    <row r="104" spans="1:1" hidden="1" x14ac:dyDescent="0.35">
      <c r="A104" s="14" t="s">
        <v>111</v>
      </c>
    </row>
    <row r="105" spans="1:1" hidden="1" x14ac:dyDescent="0.35">
      <c r="A105" s="14" t="s">
        <v>112</v>
      </c>
    </row>
    <row r="106" spans="1:1" hidden="1" x14ac:dyDescent="0.35">
      <c r="A106" s="14" t="s">
        <v>113</v>
      </c>
    </row>
    <row r="107" spans="1:1" ht="11.5" hidden="1" customHeight="1" x14ac:dyDescent="0.35">
      <c r="A107" s="14" t="s">
        <v>114</v>
      </c>
    </row>
    <row r="108" spans="1:1" hidden="1" x14ac:dyDescent="0.35">
      <c r="A108" s="14" t="s">
        <v>115</v>
      </c>
    </row>
    <row r="109" spans="1:1" hidden="1" x14ac:dyDescent="0.35">
      <c r="A109" s="14" t="s">
        <v>116</v>
      </c>
    </row>
    <row r="110" spans="1:1" hidden="1" x14ac:dyDescent="0.35">
      <c r="A110" s="14" t="s">
        <v>117</v>
      </c>
    </row>
    <row r="111" spans="1:1" hidden="1" x14ac:dyDescent="0.35">
      <c r="A111" s="14" t="s">
        <v>118</v>
      </c>
    </row>
    <row r="112" spans="1:1" hidden="1" x14ac:dyDescent="0.35">
      <c r="A112" s="14" t="s">
        <v>119</v>
      </c>
    </row>
    <row r="113" spans="1:1" hidden="1" x14ac:dyDescent="0.35">
      <c r="A113" s="14" t="s">
        <v>120</v>
      </c>
    </row>
    <row r="114" spans="1:1" hidden="1" x14ac:dyDescent="0.35">
      <c r="A114" s="14" t="s">
        <v>121</v>
      </c>
    </row>
    <row r="115" spans="1:1" hidden="1" x14ac:dyDescent="0.35">
      <c r="A115" s="14" t="s">
        <v>122</v>
      </c>
    </row>
    <row r="116" spans="1:1" hidden="1" x14ac:dyDescent="0.35">
      <c r="A116" s="14" t="s">
        <v>123</v>
      </c>
    </row>
    <row r="117" spans="1:1" hidden="1" x14ac:dyDescent="0.35">
      <c r="A117" s="14" t="s">
        <v>124</v>
      </c>
    </row>
    <row r="118" spans="1:1" hidden="1" x14ac:dyDescent="0.35">
      <c r="A118" s="13"/>
    </row>
    <row r="119" spans="1:1" hidden="1" x14ac:dyDescent="0.35">
      <c r="A119" s="14" t="s">
        <v>125</v>
      </c>
    </row>
    <row r="120" spans="1:1" hidden="1" x14ac:dyDescent="0.35">
      <c r="A120" s="14" t="s">
        <v>2</v>
      </c>
    </row>
    <row r="121" spans="1:1" hidden="1" x14ac:dyDescent="0.35">
      <c r="A121" s="14" t="s">
        <v>126</v>
      </c>
    </row>
    <row r="122" spans="1:1" hidden="1" x14ac:dyDescent="0.35">
      <c r="A122" s="14" t="s">
        <v>127</v>
      </c>
    </row>
    <row r="123" spans="1:1" hidden="1" x14ac:dyDescent="0.35">
      <c r="A123" s="14" t="s">
        <v>128</v>
      </c>
    </row>
    <row r="124" spans="1:1" hidden="1" x14ac:dyDescent="0.35">
      <c r="A124" s="14" t="s">
        <v>129</v>
      </c>
    </row>
    <row r="125" spans="1:1" hidden="1" x14ac:dyDescent="0.35">
      <c r="A125" s="14" t="s">
        <v>130</v>
      </c>
    </row>
    <row r="126" spans="1:1" hidden="1" x14ac:dyDescent="0.35">
      <c r="A126" s="14" t="s">
        <v>131</v>
      </c>
    </row>
  </sheetData>
  <mergeCells count="3">
    <mergeCell ref="B3:C3"/>
    <mergeCell ref="B5:F5"/>
    <mergeCell ref="H5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9A73-CDB4-4B91-9266-2878E6A07A4C}">
  <sheetPr>
    <pageSetUpPr fitToPage="1"/>
  </sheetPr>
  <dimension ref="A1:N130"/>
  <sheetViews>
    <sheetView workbookViewId="0">
      <selection activeCell="I36" sqref="I36"/>
    </sheetView>
  </sheetViews>
  <sheetFormatPr defaultRowHeight="14.5" x14ac:dyDescent="0.35"/>
  <cols>
    <col min="1" max="1" width="55.36328125" customWidth="1"/>
    <col min="2" max="2" width="14.54296875" customWidth="1"/>
    <col min="3" max="3" width="17.54296875" bestFit="1" customWidth="1"/>
    <col min="4" max="4" width="15.7265625" bestFit="1" customWidth="1"/>
    <col min="5" max="5" width="12.81640625" customWidth="1"/>
    <col min="6" max="6" width="16" customWidth="1"/>
    <col min="7" max="7" width="15.81640625" customWidth="1"/>
    <col min="8" max="8" width="13.6328125" customWidth="1"/>
    <col min="9" max="9" width="15.26953125" customWidth="1"/>
    <col min="10" max="10" width="14.08984375" customWidth="1"/>
    <col min="11" max="11" width="2.81640625" customWidth="1"/>
    <col min="12" max="12" width="13.7265625" style="124" bestFit="1" customWidth="1"/>
    <col min="13" max="13" width="15.81640625" customWidth="1"/>
    <col min="14" max="14" width="42.54296875" hidden="1" customWidth="1"/>
    <col min="15" max="15" width="9.54296875" customWidth="1"/>
    <col min="16" max="16" width="30.54296875" customWidth="1"/>
    <col min="17" max="17" width="9.1796875" customWidth="1"/>
  </cols>
  <sheetData>
    <row r="1" spans="1:13" ht="19" thickBot="1" x14ac:dyDescent="0.4">
      <c r="A1" s="73" t="s">
        <v>0</v>
      </c>
      <c r="B1" s="61"/>
      <c r="C1" s="61" t="s">
        <v>1</v>
      </c>
      <c r="D1" s="61" t="s">
        <v>1</v>
      </c>
      <c r="E1" s="61"/>
      <c r="F1" s="61"/>
      <c r="G1" s="61"/>
      <c r="H1" s="61"/>
      <c r="I1" s="61"/>
      <c r="J1" s="61"/>
      <c r="K1" s="61"/>
      <c r="L1" s="61"/>
    </row>
    <row r="2" spans="1:13" ht="15" thickBot="1" x14ac:dyDescent="0.4">
      <c r="A2" s="74"/>
      <c r="B2" s="61"/>
      <c r="C2" s="61"/>
      <c r="D2" s="61" t="s">
        <v>1</v>
      </c>
      <c r="E2" s="61"/>
      <c r="F2" s="61" t="s">
        <v>1</v>
      </c>
      <c r="G2" s="61"/>
      <c r="H2" s="61"/>
      <c r="I2" s="61"/>
      <c r="J2" s="75" t="s">
        <v>218</v>
      </c>
      <c r="K2" s="76"/>
      <c r="L2" s="77"/>
    </row>
    <row r="3" spans="1:13" s="52" customFormat="1" ht="16.5" thickBot="1" x14ac:dyDescent="0.45">
      <c r="A3" s="78" t="s">
        <v>219</v>
      </c>
      <c r="B3" s="79" t="s">
        <v>126</v>
      </c>
      <c r="C3" s="80"/>
      <c r="D3" s="81"/>
      <c r="E3" s="81"/>
      <c r="F3" s="81"/>
      <c r="G3" s="81" t="s">
        <v>1</v>
      </c>
      <c r="H3" s="81"/>
      <c r="I3" s="81"/>
      <c r="J3" s="81"/>
      <c r="K3" s="81"/>
      <c r="L3" s="81"/>
    </row>
    <row r="4" spans="1:13" s="52" customFormat="1" ht="16" x14ac:dyDescent="0.4">
      <c r="A4" s="78"/>
      <c r="B4" s="82"/>
      <c r="C4" s="82"/>
      <c r="D4" s="81"/>
      <c r="E4" s="81"/>
      <c r="F4" s="81"/>
      <c r="G4" s="81"/>
      <c r="H4" s="81"/>
      <c r="I4" s="81"/>
      <c r="J4" s="81"/>
      <c r="K4" s="81"/>
      <c r="L4" s="81"/>
    </row>
    <row r="5" spans="1:13" s="52" customFormat="1" ht="49.5" customHeight="1" x14ac:dyDescent="0.4">
      <c r="A5" s="83" t="s">
        <v>3</v>
      </c>
      <c r="B5" s="84" t="s">
        <v>199</v>
      </c>
      <c r="C5" s="87"/>
      <c r="D5" s="87"/>
      <c r="E5" s="87"/>
      <c r="F5" s="87"/>
      <c r="G5" s="87"/>
      <c r="H5" s="85"/>
      <c r="I5" s="86" t="s">
        <v>224</v>
      </c>
      <c r="J5" s="81"/>
      <c r="K5" s="81"/>
      <c r="L5" s="81"/>
    </row>
    <row r="6" spans="1:13" ht="58" x14ac:dyDescent="0.35">
      <c r="A6" s="88" t="s">
        <v>157</v>
      </c>
      <c r="B6" s="125" t="s">
        <v>240</v>
      </c>
      <c r="C6" s="125" t="s">
        <v>241</v>
      </c>
      <c r="D6" s="125" t="s">
        <v>242</v>
      </c>
      <c r="E6" s="125" t="s">
        <v>243</v>
      </c>
      <c r="F6" s="125" t="s">
        <v>244</v>
      </c>
      <c r="G6" s="125" t="s">
        <v>245</v>
      </c>
      <c r="H6" s="125" t="s">
        <v>246</v>
      </c>
      <c r="I6" s="126" t="s">
        <v>247</v>
      </c>
      <c r="J6" s="94" t="s">
        <v>17</v>
      </c>
      <c r="K6" s="94"/>
      <c r="L6" s="95" t="s">
        <v>235</v>
      </c>
      <c r="M6" t="s">
        <v>1</v>
      </c>
    </row>
    <row r="7" spans="1:13" ht="16.399999999999999" customHeight="1" x14ac:dyDescent="0.35">
      <c r="A7" s="88" t="s">
        <v>18</v>
      </c>
      <c r="B7" s="96"/>
      <c r="C7" s="96"/>
      <c r="D7" s="97"/>
      <c r="E7" s="97"/>
      <c r="F7" s="96"/>
      <c r="G7" s="96"/>
      <c r="H7" s="97"/>
      <c r="I7" s="97"/>
      <c r="J7" s="98"/>
      <c r="K7" s="99"/>
      <c r="L7" s="98"/>
    </row>
    <row r="8" spans="1:13" x14ac:dyDescent="0.35">
      <c r="A8" s="100" t="s">
        <v>20</v>
      </c>
      <c r="B8" s="127">
        <v>413</v>
      </c>
      <c r="C8" s="128">
        <v>442</v>
      </c>
      <c r="D8" s="127">
        <v>483</v>
      </c>
      <c r="E8" s="128">
        <v>374</v>
      </c>
      <c r="F8" s="127">
        <v>386</v>
      </c>
      <c r="G8" s="127">
        <v>312</v>
      </c>
      <c r="H8" s="127">
        <v>336</v>
      </c>
      <c r="I8" s="127">
        <v>382</v>
      </c>
      <c r="J8" s="103">
        <f t="shared" ref="J8:J24" si="0">SUM(B8:I8)</f>
        <v>3128</v>
      </c>
      <c r="K8" s="104"/>
      <c r="L8" s="105" t="str">
        <f t="shared" ref="L8:L24" si="1">IF(J8&lt;($B$43*0.05), "Forfeit", "Return Deposit")</f>
        <v>Return Deposit</v>
      </c>
    </row>
    <row r="9" spans="1:13" x14ac:dyDescent="0.35">
      <c r="A9" s="100" t="s">
        <v>25</v>
      </c>
      <c r="B9" s="127">
        <v>131</v>
      </c>
      <c r="C9" s="128">
        <v>122</v>
      </c>
      <c r="D9" s="127">
        <v>192</v>
      </c>
      <c r="E9" s="128">
        <v>131</v>
      </c>
      <c r="F9" s="127">
        <v>138</v>
      </c>
      <c r="G9" s="127">
        <v>114</v>
      </c>
      <c r="H9" s="127">
        <v>125</v>
      </c>
      <c r="I9" s="127">
        <v>177</v>
      </c>
      <c r="J9" s="103">
        <f t="shared" si="0"/>
        <v>1130</v>
      </c>
      <c r="K9" s="104"/>
      <c r="L9" s="105" t="str">
        <f t="shared" si="1"/>
        <v>Return Deposit</v>
      </c>
    </row>
    <row r="10" spans="1:13" x14ac:dyDescent="0.35">
      <c r="A10" s="100" t="s">
        <v>26</v>
      </c>
      <c r="B10" s="127">
        <v>375</v>
      </c>
      <c r="C10" s="128">
        <v>322</v>
      </c>
      <c r="D10" s="127">
        <v>417</v>
      </c>
      <c r="E10" s="128">
        <v>400</v>
      </c>
      <c r="F10" s="127">
        <v>346</v>
      </c>
      <c r="G10" s="127">
        <v>268</v>
      </c>
      <c r="H10" s="127">
        <v>424</v>
      </c>
      <c r="I10" s="127">
        <v>379</v>
      </c>
      <c r="J10" s="103">
        <f t="shared" si="0"/>
        <v>2931</v>
      </c>
      <c r="K10" s="104"/>
      <c r="L10" s="105" t="str">
        <f t="shared" si="1"/>
        <v>Return Deposit</v>
      </c>
    </row>
    <row r="11" spans="1:13" x14ac:dyDescent="0.35">
      <c r="A11" s="100" t="s">
        <v>27</v>
      </c>
      <c r="B11" s="132">
        <v>4726</v>
      </c>
      <c r="C11" s="128">
        <v>6541</v>
      </c>
      <c r="D11" s="127">
        <v>5292</v>
      </c>
      <c r="E11" s="128">
        <v>3685</v>
      </c>
      <c r="F11" s="127">
        <v>5016</v>
      </c>
      <c r="G11" s="127">
        <v>3713</v>
      </c>
      <c r="H11" s="127">
        <v>2931</v>
      </c>
      <c r="I11" s="127">
        <v>6437</v>
      </c>
      <c r="J11" s="103">
        <f t="shared" si="0"/>
        <v>38341</v>
      </c>
      <c r="K11" s="104"/>
      <c r="L11" s="105" t="str">
        <f t="shared" si="1"/>
        <v>Return Deposit</v>
      </c>
    </row>
    <row r="12" spans="1:13" x14ac:dyDescent="0.35">
      <c r="A12" s="100" t="s">
        <v>147</v>
      </c>
      <c r="B12" s="127">
        <v>121</v>
      </c>
      <c r="C12" s="128">
        <v>99</v>
      </c>
      <c r="D12" s="127">
        <v>102</v>
      </c>
      <c r="E12" s="128">
        <v>69</v>
      </c>
      <c r="F12" s="127">
        <v>88</v>
      </c>
      <c r="G12" s="127">
        <v>93</v>
      </c>
      <c r="H12" s="127">
        <v>82</v>
      </c>
      <c r="I12" s="127">
        <v>111</v>
      </c>
      <c r="J12" s="103">
        <f t="shared" si="0"/>
        <v>765</v>
      </c>
      <c r="K12" s="104"/>
      <c r="L12" s="105" t="str">
        <f t="shared" si="1"/>
        <v>Return Deposit</v>
      </c>
    </row>
    <row r="13" spans="1:13" x14ac:dyDescent="0.35">
      <c r="A13" s="100" t="s">
        <v>187</v>
      </c>
      <c r="B13" s="127">
        <v>34</v>
      </c>
      <c r="C13" s="128">
        <v>27</v>
      </c>
      <c r="D13" s="127">
        <v>82</v>
      </c>
      <c r="E13" s="128">
        <v>37</v>
      </c>
      <c r="F13" s="127">
        <v>77</v>
      </c>
      <c r="G13" s="127">
        <v>51</v>
      </c>
      <c r="H13" s="127">
        <v>312</v>
      </c>
      <c r="I13" s="127">
        <v>25</v>
      </c>
      <c r="J13" s="103">
        <f t="shared" si="0"/>
        <v>645</v>
      </c>
      <c r="K13" s="104"/>
      <c r="L13" s="105" t="str">
        <f t="shared" si="1"/>
        <v>Return Deposit</v>
      </c>
    </row>
    <row r="14" spans="1:13" x14ac:dyDescent="0.35">
      <c r="A14" s="100" t="s">
        <v>28</v>
      </c>
      <c r="B14" s="127">
        <v>1565</v>
      </c>
      <c r="C14" s="128">
        <v>1140</v>
      </c>
      <c r="D14" s="127">
        <v>1535</v>
      </c>
      <c r="E14" s="128">
        <v>763</v>
      </c>
      <c r="F14" s="127">
        <v>762</v>
      </c>
      <c r="G14" s="127">
        <v>1623</v>
      </c>
      <c r="H14" s="127">
        <v>1551</v>
      </c>
      <c r="I14" s="127">
        <v>1682</v>
      </c>
      <c r="J14" s="103">
        <f t="shared" si="0"/>
        <v>10621</v>
      </c>
      <c r="K14" s="104"/>
      <c r="L14" s="105" t="str">
        <f t="shared" si="1"/>
        <v>Return Deposit</v>
      </c>
    </row>
    <row r="15" spans="1:13" x14ac:dyDescent="0.35">
      <c r="A15" s="100" t="s">
        <v>29</v>
      </c>
      <c r="B15" s="127">
        <v>238</v>
      </c>
      <c r="C15" s="128">
        <v>200</v>
      </c>
      <c r="D15" s="127">
        <v>254</v>
      </c>
      <c r="E15" s="128">
        <v>190</v>
      </c>
      <c r="F15" s="127">
        <v>155</v>
      </c>
      <c r="G15" s="127">
        <v>220</v>
      </c>
      <c r="H15" s="127">
        <v>241</v>
      </c>
      <c r="I15" s="127">
        <v>260</v>
      </c>
      <c r="J15" s="103">
        <f t="shared" si="0"/>
        <v>1758</v>
      </c>
      <c r="K15" s="104"/>
      <c r="L15" s="105" t="str">
        <f t="shared" si="1"/>
        <v>Return Deposit</v>
      </c>
    </row>
    <row r="16" spans="1:13" x14ac:dyDescent="0.35">
      <c r="A16" s="100" t="s">
        <v>30</v>
      </c>
      <c r="B16" s="127">
        <v>6840</v>
      </c>
      <c r="C16" s="128">
        <v>3568</v>
      </c>
      <c r="D16" s="127">
        <v>5696</v>
      </c>
      <c r="E16" s="128">
        <v>8327</v>
      </c>
      <c r="F16" s="127">
        <v>5223</v>
      </c>
      <c r="G16" s="127">
        <v>10502</v>
      </c>
      <c r="H16" s="127">
        <v>14121</v>
      </c>
      <c r="I16" s="127">
        <v>4604</v>
      </c>
      <c r="J16" s="103">
        <f t="shared" si="0"/>
        <v>58881</v>
      </c>
      <c r="K16" s="104"/>
      <c r="L16" s="105" t="str">
        <f t="shared" si="1"/>
        <v>Return Deposit</v>
      </c>
    </row>
    <row r="17" spans="1:12" x14ac:dyDescent="0.35">
      <c r="A17" s="100" t="s">
        <v>31</v>
      </c>
      <c r="B17" s="127">
        <v>6469</v>
      </c>
      <c r="C17" s="128">
        <v>5154</v>
      </c>
      <c r="D17" s="127">
        <v>7208</v>
      </c>
      <c r="E17" s="128">
        <v>3767</v>
      </c>
      <c r="F17" s="127">
        <v>4957</v>
      </c>
      <c r="G17" s="127">
        <v>6198</v>
      </c>
      <c r="H17" s="127">
        <v>6631</v>
      </c>
      <c r="I17" s="127">
        <v>7411</v>
      </c>
      <c r="J17" s="103">
        <f t="shared" si="0"/>
        <v>47795</v>
      </c>
      <c r="K17" s="104"/>
      <c r="L17" s="105" t="str">
        <f t="shared" si="1"/>
        <v>Return Deposit</v>
      </c>
    </row>
    <row r="18" spans="1:12" x14ac:dyDescent="0.35">
      <c r="A18" s="100" t="s">
        <v>32</v>
      </c>
      <c r="B18" s="127">
        <v>1464</v>
      </c>
      <c r="C18" s="128">
        <v>869</v>
      </c>
      <c r="D18" s="127">
        <v>1171</v>
      </c>
      <c r="E18" s="128">
        <v>798</v>
      </c>
      <c r="F18" s="127">
        <v>614</v>
      </c>
      <c r="G18" s="127">
        <v>1745</v>
      </c>
      <c r="H18" s="127">
        <v>1367</v>
      </c>
      <c r="I18" s="127">
        <v>1798</v>
      </c>
      <c r="J18" s="103">
        <f t="shared" si="0"/>
        <v>9826</v>
      </c>
      <c r="K18" s="104"/>
      <c r="L18" s="105" t="str">
        <f t="shared" si="1"/>
        <v>Return Deposit</v>
      </c>
    </row>
    <row r="19" spans="1:12" x14ac:dyDescent="0.35">
      <c r="A19" s="100" t="s">
        <v>34</v>
      </c>
      <c r="B19" s="127">
        <v>8066</v>
      </c>
      <c r="C19" s="128">
        <v>8020</v>
      </c>
      <c r="D19" s="127">
        <v>9119</v>
      </c>
      <c r="E19" s="128">
        <v>7245</v>
      </c>
      <c r="F19" s="127">
        <v>7606</v>
      </c>
      <c r="G19" s="127">
        <v>8712</v>
      </c>
      <c r="H19" s="127">
        <v>9763</v>
      </c>
      <c r="I19" s="127">
        <v>10138</v>
      </c>
      <c r="J19" s="103">
        <f t="shared" si="0"/>
        <v>68669</v>
      </c>
      <c r="K19" s="104"/>
      <c r="L19" s="105" t="str">
        <f t="shared" si="1"/>
        <v>Return Deposit</v>
      </c>
    </row>
    <row r="20" spans="1:12" x14ac:dyDescent="0.35">
      <c r="A20" s="100" t="s">
        <v>35</v>
      </c>
      <c r="B20" s="127">
        <v>159</v>
      </c>
      <c r="C20" s="128">
        <v>177</v>
      </c>
      <c r="D20" s="127">
        <v>136</v>
      </c>
      <c r="E20" s="128">
        <v>183</v>
      </c>
      <c r="F20" s="127">
        <v>137</v>
      </c>
      <c r="G20" s="127">
        <v>215</v>
      </c>
      <c r="H20" s="127">
        <v>304</v>
      </c>
      <c r="I20" s="127">
        <v>227</v>
      </c>
      <c r="J20" s="103">
        <f t="shared" si="0"/>
        <v>1538</v>
      </c>
      <c r="K20" s="104"/>
      <c r="L20" s="105" t="str">
        <f t="shared" si="1"/>
        <v>Return Deposit</v>
      </c>
    </row>
    <row r="21" spans="1:12" x14ac:dyDescent="0.35">
      <c r="A21" s="100" t="s">
        <v>190</v>
      </c>
      <c r="B21" s="127">
        <v>29</v>
      </c>
      <c r="C21" s="128">
        <v>33</v>
      </c>
      <c r="D21" s="127">
        <v>34</v>
      </c>
      <c r="E21" s="128">
        <v>22</v>
      </c>
      <c r="F21" s="127">
        <v>29</v>
      </c>
      <c r="G21" s="127">
        <v>17</v>
      </c>
      <c r="H21" s="127">
        <v>17</v>
      </c>
      <c r="I21" s="127">
        <v>24</v>
      </c>
      <c r="J21" s="103">
        <f t="shared" si="0"/>
        <v>205</v>
      </c>
      <c r="K21" s="104"/>
      <c r="L21" s="105" t="str">
        <f t="shared" si="1"/>
        <v>Return Deposit</v>
      </c>
    </row>
    <row r="22" spans="1:12" x14ac:dyDescent="0.35">
      <c r="A22" s="100" t="s">
        <v>149</v>
      </c>
      <c r="B22" s="127">
        <v>87</v>
      </c>
      <c r="C22" s="128">
        <v>59</v>
      </c>
      <c r="D22" s="127">
        <v>232</v>
      </c>
      <c r="E22" s="128">
        <v>111</v>
      </c>
      <c r="F22" s="127">
        <v>71</v>
      </c>
      <c r="G22" s="127">
        <v>121</v>
      </c>
      <c r="H22" s="127">
        <v>153</v>
      </c>
      <c r="I22" s="127">
        <v>90</v>
      </c>
      <c r="J22" s="103">
        <f t="shared" si="0"/>
        <v>924</v>
      </c>
      <c r="K22" s="104"/>
      <c r="L22" s="105" t="str">
        <f t="shared" si="1"/>
        <v>Return Deposit</v>
      </c>
    </row>
    <row r="23" spans="1:12" x14ac:dyDescent="0.35">
      <c r="A23" s="100" t="s">
        <v>248</v>
      </c>
      <c r="B23" s="127">
        <v>298</v>
      </c>
      <c r="C23" s="128">
        <v>287</v>
      </c>
      <c r="D23" s="127">
        <v>287</v>
      </c>
      <c r="E23" s="128">
        <v>323</v>
      </c>
      <c r="F23" s="127">
        <v>255</v>
      </c>
      <c r="G23" s="127">
        <v>160</v>
      </c>
      <c r="H23" s="127">
        <v>169</v>
      </c>
      <c r="I23" s="127">
        <v>200</v>
      </c>
      <c r="J23" s="103">
        <f t="shared" si="0"/>
        <v>1979</v>
      </c>
      <c r="K23" s="104"/>
      <c r="L23" s="105" t="str">
        <f t="shared" si="1"/>
        <v>Return Deposit</v>
      </c>
    </row>
    <row r="24" spans="1:12" x14ac:dyDescent="0.35">
      <c r="A24" s="100" t="s">
        <v>249</v>
      </c>
      <c r="B24" s="127">
        <v>86</v>
      </c>
      <c r="C24" s="128">
        <v>20</v>
      </c>
      <c r="D24" s="127">
        <v>40</v>
      </c>
      <c r="E24" s="128">
        <v>27</v>
      </c>
      <c r="F24" s="127">
        <v>40</v>
      </c>
      <c r="G24" s="127">
        <v>32</v>
      </c>
      <c r="H24" s="127">
        <v>40</v>
      </c>
      <c r="I24" s="127">
        <v>42</v>
      </c>
      <c r="J24" s="103">
        <f>SUM(B24:I24)</f>
        <v>327</v>
      </c>
      <c r="K24" s="104"/>
      <c r="L24" s="105" t="str">
        <f t="shared" si="1"/>
        <v>Return Deposit</v>
      </c>
    </row>
    <row r="25" spans="1:12" ht="21.5" customHeight="1" thickBot="1" x14ac:dyDescent="0.4">
      <c r="A25" s="106" t="s">
        <v>41</v>
      </c>
      <c r="B25" s="107">
        <f>SUM(B8:B24)</f>
        <v>31101</v>
      </c>
      <c r="C25" s="107">
        <f t="shared" ref="B25:J25" si="2">SUM(C8:C24)</f>
        <v>27080</v>
      </c>
      <c r="D25" s="107">
        <f t="shared" si="2"/>
        <v>32280</v>
      </c>
      <c r="E25" s="107">
        <f t="shared" si="2"/>
        <v>26452</v>
      </c>
      <c r="F25" s="107">
        <f t="shared" si="2"/>
        <v>25900</v>
      </c>
      <c r="G25" s="107">
        <f t="shared" si="2"/>
        <v>34096</v>
      </c>
      <c r="H25" s="107">
        <f t="shared" si="2"/>
        <v>38567</v>
      </c>
      <c r="I25" s="107">
        <f t="shared" si="2"/>
        <v>33987</v>
      </c>
      <c r="J25" s="107">
        <f t="shared" si="2"/>
        <v>249463</v>
      </c>
      <c r="K25" s="104"/>
      <c r="L25" s="61"/>
    </row>
    <row r="26" spans="1:12" x14ac:dyDescent="0.35">
      <c r="A26" s="7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61"/>
    </row>
    <row r="27" spans="1:12" x14ac:dyDescent="0.35">
      <c r="A27" s="74" t="s">
        <v>42</v>
      </c>
      <c r="B27" s="108"/>
      <c r="C27" s="108"/>
      <c r="D27" s="108"/>
      <c r="E27" s="108"/>
      <c r="F27" s="108"/>
      <c r="G27" s="108"/>
      <c r="H27" s="108"/>
      <c r="I27" s="108"/>
      <c r="J27" s="104"/>
      <c r="K27" s="104"/>
      <c r="L27" s="61"/>
    </row>
    <row r="28" spans="1:12" x14ac:dyDescent="0.35">
      <c r="A28" s="109" t="s">
        <v>43</v>
      </c>
      <c r="B28" s="101">
        <v>0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0</v>
      </c>
      <c r="I28" s="101">
        <v>0</v>
      </c>
      <c r="J28" s="103">
        <f>SUM(B28:I28)</f>
        <v>0</v>
      </c>
      <c r="K28" s="104"/>
      <c r="L28" s="61"/>
    </row>
    <row r="29" spans="1:12" x14ac:dyDescent="0.35">
      <c r="A29" s="109" t="s">
        <v>44</v>
      </c>
      <c r="B29" s="101">
        <v>30</v>
      </c>
      <c r="C29" s="101">
        <v>22</v>
      </c>
      <c r="D29" s="101">
        <v>37</v>
      </c>
      <c r="E29" s="101">
        <v>2</v>
      </c>
      <c r="F29" s="101">
        <v>31</v>
      </c>
      <c r="G29" s="101">
        <v>32</v>
      </c>
      <c r="H29" s="101">
        <v>28</v>
      </c>
      <c r="I29" s="101">
        <v>33</v>
      </c>
      <c r="J29" s="103">
        <f>SUM(B29:I29)</f>
        <v>215</v>
      </c>
      <c r="K29" s="104"/>
      <c r="L29" s="61"/>
    </row>
    <row r="30" spans="1:12" x14ac:dyDescent="0.35">
      <c r="A30" s="109" t="s">
        <v>45</v>
      </c>
      <c r="B30" s="101">
        <v>2</v>
      </c>
      <c r="C30" s="101">
        <v>1</v>
      </c>
      <c r="D30" s="101">
        <v>1</v>
      </c>
      <c r="E30" s="101">
        <v>38</v>
      </c>
      <c r="F30" s="101">
        <v>0</v>
      </c>
      <c r="G30" s="101">
        <v>1</v>
      </c>
      <c r="H30" s="101">
        <v>3</v>
      </c>
      <c r="I30" s="101">
        <v>1</v>
      </c>
      <c r="J30" s="103">
        <f>SUM(B30:I30)</f>
        <v>47</v>
      </c>
      <c r="K30" s="104"/>
      <c r="L30" s="61"/>
    </row>
    <row r="31" spans="1:12" x14ac:dyDescent="0.35">
      <c r="A31" s="109" t="s">
        <v>46</v>
      </c>
      <c r="B31" s="101">
        <v>66</v>
      </c>
      <c r="C31" s="101">
        <v>42</v>
      </c>
      <c r="D31" s="101">
        <v>78</v>
      </c>
      <c r="E31" s="101">
        <v>83</v>
      </c>
      <c r="F31" s="101">
        <v>66</v>
      </c>
      <c r="G31" s="101">
        <v>83</v>
      </c>
      <c r="H31" s="101">
        <v>75</v>
      </c>
      <c r="I31" s="101">
        <v>79</v>
      </c>
      <c r="J31" s="103">
        <f>SUM(B31:I31)</f>
        <v>572</v>
      </c>
      <c r="K31" s="104"/>
      <c r="L31" s="61"/>
    </row>
    <row r="32" spans="1:12" ht="15" thickBot="1" x14ac:dyDescent="0.4">
      <c r="A32" s="110" t="s">
        <v>47</v>
      </c>
      <c r="B32" s="107">
        <f t="shared" ref="B32:J32" si="3">SUM(B28:B31)</f>
        <v>98</v>
      </c>
      <c r="C32" s="107">
        <f t="shared" si="3"/>
        <v>65</v>
      </c>
      <c r="D32" s="107">
        <f>SUM(D28:D31)</f>
        <v>116</v>
      </c>
      <c r="E32" s="107">
        <f>SUM(E28:E31)</f>
        <v>123</v>
      </c>
      <c r="F32" s="107">
        <f>SUM(F28:F31)</f>
        <v>97</v>
      </c>
      <c r="G32" s="107">
        <f>SUM(G28:G31)</f>
        <v>116</v>
      </c>
      <c r="H32" s="107">
        <f t="shared" si="3"/>
        <v>106</v>
      </c>
      <c r="I32" s="107">
        <f t="shared" si="3"/>
        <v>113</v>
      </c>
      <c r="J32" s="107">
        <f t="shared" si="3"/>
        <v>834</v>
      </c>
      <c r="K32" s="104"/>
      <c r="L32" s="61"/>
    </row>
    <row r="33" spans="1:14" x14ac:dyDescent="0.35">
      <c r="A33" s="108"/>
      <c r="B33" s="108"/>
      <c r="C33" s="108"/>
      <c r="D33" s="108"/>
      <c r="E33" s="108"/>
      <c r="F33" s="108"/>
      <c r="G33" s="108"/>
      <c r="H33" s="108"/>
      <c r="I33" s="108"/>
      <c r="J33" s="104"/>
      <c r="K33" s="104"/>
      <c r="L33" s="61"/>
    </row>
    <row r="34" spans="1:14" x14ac:dyDescent="0.35">
      <c r="A34" s="110" t="s">
        <v>48</v>
      </c>
      <c r="B34" s="103">
        <f t="shared" ref="B34:J34" si="4">B25+B32</f>
        <v>31199</v>
      </c>
      <c r="C34" s="103">
        <f t="shared" si="4"/>
        <v>27145</v>
      </c>
      <c r="D34" s="103">
        <f t="shared" si="4"/>
        <v>32396</v>
      </c>
      <c r="E34" s="103">
        <f t="shared" si="4"/>
        <v>26575</v>
      </c>
      <c r="F34" s="103">
        <f t="shared" si="4"/>
        <v>25997</v>
      </c>
      <c r="G34" s="103">
        <f t="shared" si="4"/>
        <v>34212</v>
      </c>
      <c r="H34" s="103">
        <f t="shared" si="4"/>
        <v>38673</v>
      </c>
      <c r="I34" s="103">
        <f t="shared" si="4"/>
        <v>34100</v>
      </c>
      <c r="J34" s="103">
        <f t="shared" si="4"/>
        <v>250297</v>
      </c>
      <c r="K34" s="104"/>
      <c r="L34" s="61"/>
    </row>
    <row r="35" spans="1:14" x14ac:dyDescent="0.35">
      <c r="A35" s="108"/>
      <c r="B35" s="108"/>
      <c r="C35" s="108"/>
      <c r="D35" s="108"/>
      <c r="E35" s="108"/>
      <c r="F35" s="108"/>
      <c r="G35" s="108"/>
      <c r="H35" s="108"/>
      <c r="I35" s="108"/>
      <c r="J35" s="104"/>
      <c r="K35" s="104"/>
      <c r="L35" s="61"/>
    </row>
    <row r="36" spans="1:14" x14ac:dyDescent="0.35">
      <c r="A36" s="74" t="s">
        <v>49</v>
      </c>
      <c r="B36" s="113">
        <v>60441</v>
      </c>
      <c r="C36" s="113">
        <v>58372</v>
      </c>
      <c r="D36" s="113">
        <v>66271</v>
      </c>
      <c r="E36" s="113">
        <v>59173</v>
      </c>
      <c r="F36" s="113">
        <v>60358</v>
      </c>
      <c r="G36" s="113">
        <v>62327</v>
      </c>
      <c r="H36" s="113">
        <v>66001</v>
      </c>
      <c r="I36" s="129">
        <v>64901</v>
      </c>
      <c r="J36" s="103">
        <f>SUM(B36:I36)</f>
        <v>497844</v>
      </c>
      <c r="K36" s="104"/>
      <c r="L36" s="61"/>
    </row>
    <row r="37" spans="1:14" x14ac:dyDescent="0.35">
      <c r="A37" s="74" t="s">
        <v>50</v>
      </c>
      <c r="B37" s="116">
        <f>B34/B36</f>
        <v>0.51618934167204378</v>
      </c>
      <c r="C37" s="116">
        <f t="shared" ref="C37:J37" si="5">C34/C36</f>
        <v>0.46503460563283766</v>
      </c>
      <c r="D37" s="116">
        <f>D34/D36</f>
        <v>0.48884127295498786</v>
      </c>
      <c r="E37" s="116">
        <f>E34/E36</f>
        <v>0.44910685616750884</v>
      </c>
      <c r="F37" s="116">
        <f>F34/F36</f>
        <v>0.43071340998707713</v>
      </c>
      <c r="G37" s="116">
        <f>G34/G36</f>
        <v>0.54891138671843664</v>
      </c>
      <c r="H37" s="116">
        <f t="shared" si="5"/>
        <v>0.58594566748988652</v>
      </c>
      <c r="I37" s="116">
        <f t="shared" si="5"/>
        <v>0.5254156330410934</v>
      </c>
      <c r="J37" s="116">
        <f t="shared" si="5"/>
        <v>0.5027619093531307</v>
      </c>
      <c r="K37" s="117"/>
      <c r="L37" s="61"/>
    </row>
    <row r="38" spans="1:14" x14ac:dyDescent="0.3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74"/>
      <c r="M38" s="61"/>
      <c r="N38" t="s">
        <v>51</v>
      </c>
    </row>
    <row r="39" spans="1:14" ht="24.5" customHeight="1" x14ac:dyDescent="0.35">
      <c r="A39" s="130"/>
      <c r="B39" s="119"/>
      <c r="C39" s="119"/>
      <c r="D39" s="119"/>
      <c r="E39" s="119"/>
      <c r="F39" s="120"/>
      <c r="G39" s="119"/>
      <c r="H39" s="119"/>
      <c r="I39" s="120"/>
      <c r="L39"/>
    </row>
    <row r="40" spans="1:14" ht="26" customHeight="1" x14ac:dyDescent="0.35">
      <c r="A40" s="131"/>
      <c r="B40" s="119"/>
      <c r="C40" s="119"/>
      <c r="D40" s="119"/>
      <c r="E40" s="119"/>
      <c r="F40" s="119"/>
      <c r="G40" s="119"/>
      <c r="H40" s="119"/>
      <c r="I40" s="119"/>
      <c r="L40"/>
    </row>
    <row r="41" spans="1:14" x14ac:dyDescent="0.3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74"/>
      <c r="M41" s="61"/>
    </row>
    <row r="42" spans="1:14" x14ac:dyDescent="0.35">
      <c r="A42" s="121"/>
      <c r="B42" s="61"/>
      <c r="C42" s="61"/>
      <c r="D42" s="61"/>
      <c r="E42" s="61"/>
      <c r="F42" s="61"/>
      <c r="G42" s="61"/>
      <c r="H42" s="61"/>
      <c r="I42" s="61"/>
      <c r="J42" s="122"/>
      <c r="K42" s="122"/>
      <c r="L42" s="74"/>
      <c r="M42" s="61"/>
    </row>
    <row r="43" spans="1:14" x14ac:dyDescent="0.35">
      <c r="A43" s="61"/>
      <c r="B43" s="104"/>
      <c r="C43" s="61"/>
      <c r="D43" s="61"/>
      <c r="E43" s="61"/>
      <c r="F43" s="61"/>
      <c r="G43" s="61"/>
      <c r="H43" s="61"/>
      <c r="I43" s="61"/>
      <c r="J43" s="61"/>
      <c r="K43" s="61"/>
      <c r="L43" s="74"/>
      <c r="M43" s="61"/>
    </row>
    <row r="44" spans="1:14" x14ac:dyDescent="0.35">
      <c r="A44" s="123"/>
      <c r="B44" s="104"/>
      <c r="C44" s="61"/>
      <c r="D44" s="61"/>
      <c r="E44" s="61"/>
      <c r="F44" s="61"/>
      <c r="G44" s="61"/>
      <c r="H44" s="61"/>
      <c r="I44" s="61"/>
      <c r="J44" s="61"/>
      <c r="K44" s="61"/>
      <c r="L44" s="74"/>
      <c r="M44" s="61"/>
    </row>
    <row r="45" spans="1:14" x14ac:dyDescent="0.35">
      <c r="A45" s="12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74"/>
      <c r="M45" s="61"/>
    </row>
    <row r="46" spans="1:14" x14ac:dyDescent="0.35">
      <c r="A46" s="12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74"/>
      <c r="M46" s="61"/>
    </row>
    <row r="47" spans="1:14" x14ac:dyDescent="0.35">
      <c r="A47" s="74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74"/>
      <c r="M47" s="61"/>
    </row>
    <row r="48" spans="1:14" x14ac:dyDescent="0.3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74"/>
      <c r="M48" s="61"/>
    </row>
    <row r="49" spans="1:1" ht="3.5" customHeight="1" x14ac:dyDescent="0.35"/>
    <row r="50" spans="1:1" hidden="1" x14ac:dyDescent="0.35">
      <c r="A50" t="s">
        <v>54</v>
      </c>
    </row>
    <row r="51" spans="1:1" hidden="1" x14ac:dyDescent="0.35">
      <c r="A51" t="s">
        <v>55</v>
      </c>
    </row>
    <row r="52" spans="1:1" hidden="1" x14ac:dyDescent="0.35">
      <c r="A52" t="s">
        <v>56</v>
      </c>
    </row>
    <row r="53" spans="1:1" hidden="1" x14ac:dyDescent="0.35">
      <c r="A53" t="s">
        <v>57</v>
      </c>
    </row>
    <row r="54" spans="1:1" hidden="1" x14ac:dyDescent="0.35">
      <c r="A54" t="s">
        <v>58</v>
      </c>
    </row>
    <row r="55" spans="1:1" hidden="1" x14ac:dyDescent="0.35">
      <c r="A55" t="s">
        <v>59</v>
      </c>
    </row>
    <row r="56" spans="1:1" hidden="1" x14ac:dyDescent="0.35">
      <c r="A56" t="s">
        <v>60</v>
      </c>
    </row>
    <row r="57" spans="1:1" hidden="1" x14ac:dyDescent="0.35">
      <c r="A57" t="s">
        <v>61</v>
      </c>
    </row>
    <row r="58" spans="1:1" hidden="1" x14ac:dyDescent="0.35">
      <c r="A58" t="s">
        <v>62</v>
      </c>
    </row>
    <row r="59" spans="1:1" hidden="1" x14ac:dyDescent="0.35">
      <c r="A59" t="s">
        <v>63</v>
      </c>
    </row>
    <row r="60" spans="1:1" hidden="1" x14ac:dyDescent="0.35">
      <c r="A60" t="s">
        <v>64</v>
      </c>
    </row>
    <row r="61" spans="1:1" hidden="1" x14ac:dyDescent="0.35">
      <c r="A61" t="s">
        <v>65</v>
      </c>
    </row>
    <row r="62" spans="1:1" hidden="1" x14ac:dyDescent="0.35">
      <c r="A62" t="s">
        <v>66</v>
      </c>
    </row>
    <row r="63" spans="1:1" hidden="1" x14ac:dyDescent="0.35">
      <c r="A63" t="s">
        <v>67</v>
      </c>
    </row>
    <row r="64" spans="1:1" hidden="1" x14ac:dyDescent="0.35">
      <c r="A64" t="s">
        <v>68</v>
      </c>
    </row>
    <row r="65" spans="1:1" hidden="1" x14ac:dyDescent="0.35">
      <c r="A65" t="s">
        <v>69</v>
      </c>
    </row>
    <row r="66" spans="1:1" hidden="1" x14ac:dyDescent="0.35">
      <c r="A66" t="s">
        <v>70</v>
      </c>
    </row>
    <row r="67" spans="1:1" hidden="1" x14ac:dyDescent="0.35">
      <c r="A67" t="s">
        <v>71</v>
      </c>
    </row>
    <row r="68" spans="1:1" hidden="1" x14ac:dyDescent="0.35">
      <c r="A68" t="s">
        <v>72</v>
      </c>
    </row>
    <row r="69" spans="1:1" hidden="1" x14ac:dyDescent="0.35">
      <c r="A69" t="s">
        <v>73</v>
      </c>
    </row>
    <row r="70" spans="1:1" hidden="1" x14ac:dyDescent="0.35">
      <c r="A70" t="s">
        <v>74</v>
      </c>
    </row>
    <row r="71" spans="1:1" hidden="1" x14ac:dyDescent="0.35">
      <c r="A71" t="s">
        <v>75</v>
      </c>
    </row>
    <row r="72" spans="1:1" hidden="1" x14ac:dyDescent="0.35">
      <c r="A72" t="s">
        <v>76</v>
      </c>
    </row>
    <row r="73" spans="1:1" hidden="1" x14ac:dyDescent="0.35">
      <c r="A73" t="s">
        <v>77</v>
      </c>
    </row>
    <row r="74" spans="1:1" hidden="1" x14ac:dyDescent="0.35">
      <c r="A74" t="s">
        <v>78</v>
      </c>
    </row>
    <row r="75" spans="1:1" hidden="1" x14ac:dyDescent="0.35">
      <c r="A75" t="s">
        <v>79</v>
      </c>
    </row>
    <row r="76" spans="1:1" ht="3" hidden="1" customHeight="1" x14ac:dyDescent="0.35">
      <c r="A76" t="s">
        <v>80</v>
      </c>
    </row>
    <row r="77" spans="1:1" hidden="1" x14ac:dyDescent="0.35">
      <c r="A77" t="s">
        <v>81</v>
      </c>
    </row>
    <row r="78" spans="1:1" hidden="1" x14ac:dyDescent="0.35">
      <c r="A78" t="s">
        <v>82</v>
      </c>
    </row>
    <row r="79" spans="1:1" hidden="1" x14ac:dyDescent="0.35">
      <c r="A79" t="s">
        <v>83</v>
      </c>
    </row>
    <row r="80" spans="1:1" hidden="1" x14ac:dyDescent="0.35">
      <c r="A80" t="s">
        <v>8</v>
      </c>
    </row>
    <row r="81" spans="1:1" hidden="1" x14ac:dyDescent="0.35">
      <c r="A81" t="s">
        <v>84</v>
      </c>
    </row>
    <row r="82" spans="1:1" hidden="1" x14ac:dyDescent="0.35">
      <c r="A82" t="s">
        <v>85</v>
      </c>
    </row>
    <row r="83" spans="1:1" hidden="1" x14ac:dyDescent="0.35">
      <c r="A83" t="s">
        <v>86</v>
      </c>
    </row>
    <row r="84" spans="1:1" hidden="1" x14ac:dyDescent="0.35">
      <c r="A84" t="s">
        <v>87</v>
      </c>
    </row>
    <row r="85" spans="1:1" hidden="1" x14ac:dyDescent="0.35">
      <c r="A85" t="s">
        <v>88</v>
      </c>
    </row>
    <row r="86" spans="1:1" hidden="1" x14ac:dyDescent="0.35">
      <c r="A86" t="s">
        <v>89</v>
      </c>
    </row>
    <row r="87" spans="1:1" hidden="1" x14ac:dyDescent="0.35">
      <c r="A87" t="s">
        <v>90</v>
      </c>
    </row>
    <row r="88" spans="1:1" hidden="1" x14ac:dyDescent="0.35">
      <c r="A88" t="s">
        <v>91</v>
      </c>
    </row>
    <row r="89" spans="1:1" hidden="1" x14ac:dyDescent="0.35">
      <c r="A89" t="s">
        <v>92</v>
      </c>
    </row>
    <row r="90" spans="1:1" hidden="1" x14ac:dyDescent="0.35">
      <c r="A90" t="s">
        <v>93</v>
      </c>
    </row>
    <row r="91" spans="1:1" hidden="1" x14ac:dyDescent="0.35">
      <c r="A91" t="s">
        <v>94</v>
      </c>
    </row>
    <row r="92" spans="1:1" hidden="1" x14ac:dyDescent="0.35">
      <c r="A92" t="s">
        <v>95</v>
      </c>
    </row>
    <row r="93" spans="1:1" hidden="1" x14ac:dyDescent="0.35">
      <c r="A93" t="s">
        <v>96</v>
      </c>
    </row>
    <row r="94" spans="1:1" hidden="1" x14ac:dyDescent="0.35">
      <c r="A94" t="s">
        <v>97</v>
      </c>
    </row>
    <row r="95" spans="1:1" ht="6" hidden="1" customHeight="1" x14ac:dyDescent="0.35">
      <c r="A95" t="s">
        <v>98</v>
      </c>
    </row>
    <row r="96" spans="1:1" hidden="1" x14ac:dyDescent="0.35">
      <c r="A96" t="s">
        <v>99</v>
      </c>
    </row>
    <row r="97" spans="1:1" hidden="1" x14ac:dyDescent="0.35">
      <c r="A97" t="s">
        <v>100</v>
      </c>
    </row>
    <row r="98" spans="1:1" hidden="1" x14ac:dyDescent="0.35">
      <c r="A98" t="s">
        <v>101</v>
      </c>
    </row>
    <row r="99" spans="1:1" hidden="1" x14ac:dyDescent="0.35">
      <c r="A99" t="s">
        <v>102</v>
      </c>
    </row>
    <row r="100" spans="1:1" hidden="1" x14ac:dyDescent="0.35">
      <c r="A100" t="s">
        <v>103</v>
      </c>
    </row>
    <row r="101" spans="1:1" hidden="1" x14ac:dyDescent="0.35">
      <c r="A101" t="s">
        <v>104</v>
      </c>
    </row>
    <row r="102" spans="1:1" hidden="1" x14ac:dyDescent="0.35">
      <c r="A102" t="s">
        <v>105</v>
      </c>
    </row>
    <row r="103" spans="1:1" hidden="1" x14ac:dyDescent="0.35">
      <c r="A103" t="s">
        <v>106</v>
      </c>
    </row>
    <row r="104" spans="1:1" hidden="1" x14ac:dyDescent="0.35">
      <c r="A104" t="s">
        <v>107</v>
      </c>
    </row>
    <row r="105" spans="1:1" hidden="1" x14ac:dyDescent="0.35">
      <c r="A105" t="s">
        <v>108</v>
      </c>
    </row>
    <row r="106" spans="1:1" hidden="1" x14ac:dyDescent="0.35">
      <c r="A106" t="s">
        <v>109</v>
      </c>
    </row>
    <row r="107" spans="1:1" hidden="1" x14ac:dyDescent="0.35">
      <c r="A107" t="s">
        <v>110</v>
      </c>
    </row>
    <row r="108" spans="1:1" hidden="1" x14ac:dyDescent="0.35">
      <c r="A108" t="s">
        <v>111</v>
      </c>
    </row>
    <row r="109" spans="1:1" hidden="1" x14ac:dyDescent="0.35">
      <c r="A109" t="s">
        <v>112</v>
      </c>
    </row>
    <row r="110" spans="1:1" hidden="1" x14ac:dyDescent="0.35">
      <c r="A110" t="s">
        <v>113</v>
      </c>
    </row>
    <row r="111" spans="1:1" hidden="1" x14ac:dyDescent="0.35">
      <c r="A111" t="s">
        <v>114</v>
      </c>
    </row>
    <row r="112" spans="1:1" hidden="1" x14ac:dyDescent="0.35">
      <c r="A112" t="s">
        <v>115</v>
      </c>
    </row>
    <row r="113" spans="1:1" hidden="1" x14ac:dyDescent="0.35">
      <c r="A113" t="s">
        <v>116</v>
      </c>
    </row>
    <row r="114" spans="1:1" ht="2.5" hidden="1" customHeight="1" x14ac:dyDescent="0.35">
      <c r="A114" t="s">
        <v>117</v>
      </c>
    </row>
    <row r="115" spans="1:1" hidden="1" x14ac:dyDescent="0.35">
      <c r="A115" t="s">
        <v>118</v>
      </c>
    </row>
    <row r="116" spans="1:1" hidden="1" x14ac:dyDescent="0.35">
      <c r="A116" t="s">
        <v>119</v>
      </c>
    </row>
    <row r="117" spans="1:1" hidden="1" x14ac:dyDescent="0.35">
      <c r="A117" t="s">
        <v>120</v>
      </c>
    </row>
    <row r="118" spans="1:1" hidden="1" x14ac:dyDescent="0.35">
      <c r="A118" t="s">
        <v>121</v>
      </c>
    </row>
    <row r="119" spans="1:1" hidden="1" x14ac:dyDescent="0.35">
      <c r="A119" t="s">
        <v>122</v>
      </c>
    </row>
    <row r="120" spans="1:1" hidden="1" x14ac:dyDescent="0.35">
      <c r="A120" t="s">
        <v>123</v>
      </c>
    </row>
    <row r="121" spans="1:1" hidden="1" x14ac:dyDescent="0.35">
      <c r="A121" t="s">
        <v>124</v>
      </c>
    </row>
    <row r="122" spans="1:1" hidden="1" x14ac:dyDescent="0.35">
      <c r="A122" s="61"/>
    </row>
    <row r="123" spans="1:1" hidden="1" x14ac:dyDescent="0.35">
      <c r="A123" t="s">
        <v>125</v>
      </c>
    </row>
    <row r="124" spans="1:1" hidden="1" x14ac:dyDescent="0.35">
      <c r="A124" t="s">
        <v>2</v>
      </c>
    </row>
    <row r="125" spans="1:1" hidden="1" x14ac:dyDescent="0.35">
      <c r="A125" t="s">
        <v>126</v>
      </c>
    </row>
    <row r="126" spans="1:1" hidden="1" x14ac:dyDescent="0.35">
      <c r="A126" t="s">
        <v>127</v>
      </c>
    </row>
    <row r="127" spans="1:1" ht="3.5" hidden="1" customHeight="1" x14ac:dyDescent="0.35">
      <c r="A127" t="s">
        <v>128</v>
      </c>
    </row>
    <row r="128" spans="1:1" hidden="1" x14ac:dyDescent="0.35">
      <c r="A128" t="s">
        <v>129</v>
      </c>
    </row>
    <row r="129" spans="1:1" hidden="1" x14ac:dyDescent="0.35">
      <c r="A129" t="s">
        <v>130</v>
      </c>
    </row>
    <row r="130" spans="1:1" hidden="1" x14ac:dyDescent="0.35">
      <c r="A130" t="s">
        <v>131</v>
      </c>
    </row>
  </sheetData>
  <mergeCells count="3">
    <mergeCell ref="J2:L2"/>
    <mergeCell ref="B3:C3"/>
    <mergeCell ref="B5:H5"/>
  </mergeCells>
  <conditionalFormatting sqref="L8:L24">
    <cfRule type="containsText" dxfId="7" priority="1" operator="containsText" text="Return Deposit">
      <formula>NOT(ISERROR(SEARCH("Return Deposit",L8)))</formula>
    </cfRule>
    <cfRule type="cellIs" dxfId="6" priority="2" stopIfTrue="1" operator="equal">
      <formula>"OK"</formula>
    </cfRule>
    <cfRule type="containsText" dxfId="5" priority="3" stopIfTrue="1" operator="containsText" text="Forfeit">
      <formula>NOT(ISERROR(SEARCH("Forfeit",L8)))</formula>
    </cfRule>
  </conditionalFormatting>
  <dataValidations disablePrompts="1" count="1">
    <dataValidation type="list" allowBlank="1" showInputMessage="1" showErrorMessage="1" sqref="B4:C4" xr:uid="{4C931E99-017C-4E8C-87A1-5E8D9EE3072D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B6F5-5090-43C8-81C4-A3541E7CEC90}">
  <sheetPr>
    <pageSetUpPr fitToPage="1"/>
  </sheetPr>
  <dimension ref="A1:L122"/>
  <sheetViews>
    <sheetView workbookViewId="0">
      <selection activeCell="A3" sqref="A3"/>
    </sheetView>
  </sheetViews>
  <sheetFormatPr defaultRowHeight="14.5" x14ac:dyDescent="0.35"/>
  <cols>
    <col min="1" max="1" width="55.7265625" style="14" customWidth="1"/>
    <col min="2" max="2" width="14.54296875" style="14" customWidth="1"/>
    <col min="3" max="3" width="13.54296875" style="14" customWidth="1"/>
    <col min="4" max="4" width="14.1796875" style="14" customWidth="1"/>
    <col min="5" max="5" width="16.81640625" style="14" customWidth="1"/>
    <col min="6" max="6" width="13.81640625" style="14" customWidth="1"/>
    <col min="7" max="7" width="13.453125" style="14" customWidth="1"/>
    <col min="8" max="8" width="13.54296875" style="14" customWidth="1"/>
    <col min="9" max="9" width="14.81640625" style="14" bestFit="1" customWidth="1"/>
    <col min="10" max="10" width="14.1796875" style="14" customWidth="1"/>
    <col min="11" max="11" width="15.81640625" style="14" customWidth="1"/>
    <col min="12" max="12" width="42.54296875" style="14" hidden="1" customWidth="1"/>
    <col min="13" max="13" width="9.54296875" style="14" customWidth="1"/>
    <col min="14" max="14" width="30.54296875" style="14" customWidth="1"/>
    <col min="15" max="15" width="9.1796875" style="14" customWidth="1"/>
    <col min="16" max="16384" width="8.7265625" style="14"/>
  </cols>
  <sheetData>
    <row r="1" spans="1:11" ht="18.5" x14ac:dyDescent="0.35">
      <c r="A1" s="12" t="s">
        <v>0</v>
      </c>
      <c r="B1" s="13"/>
      <c r="C1" s="13" t="s">
        <v>1</v>
      </c>
      <c r="D1" s="13" t="s">
        <v>1</v>
      </c>
      <c r="E1" s="13"/>
      <c r="F1" s="13"/>
      <c r="G1" s="13"/>
      <c r="H1" s="13"/>
      <c r="I1" s="13"/>
      <c r="J1" s="13"/>
    </row>
    <row r="2" spans="1:11" ht="15" thickBot="1" x14ac:dyDescent="0.4">
      <c r="A2" s="15"/>
      <c r="B2" s="13"/>
      <c r="C2" s="13"/>
      <c r="D2" s="13" t="s">
        <v>1</v>
      </c>
      <c r="E2" s="13"/>
      <c r="F2" s="13" t="s">
        <v>1</v>
      </c>
      <c r="G2" s="13"/>
      <c r="H2" s="13"/>
      <c r="I2" s="13"/>
    </row>
    <row r="3" spans="1:11" s="18" customFormat="1" ht="16" thickBot="1" x14ac:dyDescent="0.4">
      <c r="A3" s="16" t="s">
        <v>132</v>
      </c>
      <c r="B3" s="66" t="s">
        <v>127</v>
      </c>
      <c r="C3" s="67"/>
      <c r="D3" s="17"/>
      <c r="E3" s="17"/>
      <c r="F3" s="17"/>
      <c r="G3" s="17" t="s">
        <v>1</v>
      </c>
      <c r="H3" s="17"/>
      <c r="I3" s="17"/>
      <c r="J3" s="17"/>
    </row>
    <row r="4" spans="1:11" s="18" customFormat="1" ht="15.5" x14ac:dyDescent="0.35">
      <c r="A4" s="16"/>
      <c r="B4" s="36"/>
      <c r="C4" s="36"/>
      <c r="D4" s="17"/>
      <c r="E4" s="17"/>
      <c r="F4" s="17"/>
      <c r="G4" s="17"/>
      <c r="H4" s="17"/>
      <c r="I4" s="17"/>
      <c r="J4" s="17"/>
    </row>
    <row r="5" spans="1:11" s="18" customFormat="1" ht="49.5" customHeight="1" x14ac:dyDescent="0.35">
      <c r="A5" s="19" t="s">
        <v>3</v>
      </c>
      <c r="B5" s="68" t="s">
        <v>133</v>
      </c>
      <c r="C5" s="69"/>
      <c r="D5" s="70"/>
      <c r="E5" s="38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17"/>
    </row>
    <row r="6" spans="1:11" ht="58" x14ac:dyDescent="0.35">
      <c r="A6" s="20" t="s">
        <v>7</v>
      </c>
      <c r="B6" s="39" t="s">
        <v>139</v>
      </c>
      <c r="C6" s="39" t="s">
        <v>140</v>
      </c>
      <c r="D6" s="39" t="s">
        <v>141</v>
      </c>
      <c r="E6" s="40" t="s">
        <v>142</v>
      </c>
      <c r="F6" s="3" t="s">
        <v>143</v>
      </c>
      <c r="G6" s="41" t="s">
        <v>144</v>
      </c>
      <c r="H6" s="42" t="s">
        <v>145</v>
      </c>
      <c r="I6" s="43" t="s">
        <v>146</v>
      </c>
      <c r="J6" s="21" t="s">
        <v>17</v>
      </c>
      <c r="K6" s="14" t="s">
        <v>1</v>
      </c>
    </row>
    <row r="7" spans="1:11" ht="16.399999999999999" customHeight="1" x14ac:dyDescent="0.35">
      <c r="A7" s="20" t="s">
        <v>18</v>
      </c>
      <c r="B7" s="22"/>
      <c r="C7" s="22"/>
      <c r="D7" s="23"/>
      <c r="E7" s="23"/>
      <c r="F7" s="22"/>
      <c r="G7" s="22"/>
      <c r="H7" s="23"/>
      <c r="I7" s="23"/>
      <c r="J7" s="25"/>
    </row>
    <row r="8" spans="1:11" x14ac:dyDescent="0.35">
      <c r="A8" s="26" t="s">
        <v>19</v>
      </c>
      <c r="B8" s="6">
        <v>72</v>
      </c>
      <c r="C8" s="7">
        <v>83</v>
      </c>
      <c r="D8" s="7">
        <v>67</v>
      </c>
      <c r="E8" s="7">
        <v>58</v>
      </c>
      <c r="F8" s="7">
        <v>73</v>
      </c>
      <c r="G8" s="7">
        <v>37</v>
      </c>
      <c r="H8" s="7">
        <v>16</v>
      </c>
      <c r="I8" s="7">
        <v>12</v>
      </c>
      <c r="J8" s="27">
        <f t="shared" ref="J8:J25" si="0">SUM(B8:I8)</f>
        <v>418</v>
      </c>
    </row>
    <row r="9" spans="1:11" x14ac:dyDescent="0.35">
      <c r="A9" s="26" t="s">
        <v>20</v>
      </c>
      <c r="B9" s="6">
        <v>237</v>
      </c>
      <c r="C9" s="7">
        <v>278</v>
      </c>
      <c r="D9" s="7">
        <v>407</v>
      </c>
      <c r="E9" s="7">
        <v>253</v>
      </c>
      <c r="F9" s="7">
        <v>220</v>
      </c>
      <c r="G9" s="7">
        <v>174</v>
      </c>
      <c r="H9" s="7">
        <v>41</v>
      </c>
      <c r="I9" s="7">
        <v>52</v>
      </c>
      <c r="J9" s="27">
        <f t="shared" si="0"/>
        <v>1662</v>
      </c>
    </row>
    <row r="10" spans="1:11" x14ac:dyDescent="0.35">
      <c r="A10" s="26" t="s">
        <v>25</v>
      </c>
      <c r="B10" s="6">
        <v>178</v>
      </c>
      <c r="C10" s="7">
        <v>320</v>
      </c>
      <c r="D10" s="7">
        <v>226</v>
      </c>
      <c r="E10" s="7">
        <v>184</v>
      </c>
      <c r="F10" s="7">
        <v>169</v>
      </c>
      <c r="G10" s="7">
        <v>113</v>
      </c>
      <c r="H10" s="7">
        <v>49</v>
      </c>
      <c r="I10" s="7">
        <v>37</v>
      </c>
      <c r="J10" s="27">
        <f t="shared" si="0"/>
        <v>1276</v>
      </c>
    </row>
    <row r="11" spans="1:11" x14ac:dyDescent="0.35">
      <c r="A11" s="26" t="s">
        <v>26</v>
      </c>
      <c r="B11" s="6">
        <v>218</v>
      </c>
      <c r="C11" s="7">
        <v>302</v>
      </c>
      <c r="D11" s="7">
        <v>318</v>
      </c>
      <c r="E11" s="7">
        <v>232</v>
      </c>
      <c r="F11" s="7">
        <v>236</v>
      </c>
      <c r="G11" s="7">
        <v>78</v>
      </c>
      <c r="H11" s="7">
        <v>58</v>
      </c>
      <c r="I11" s="7">
        <v>135</v>
      </c>
      <c r="J11" s="27">
        <f t="shared" si="0"/>
        <v>1577</v>
      </c>
    </row>
    <row r="12" spans="1:11" x14ac:dyDescent="0.35">
      <c r="A12" s="26" t="s">
        <v>27</v>
      </c>
      <c r="B12" s="6">
        <v>4695</v>
      </c>
      <c r="C12" s="7">
        <v>4710</v>
      </c>
      <c r="D12" s="7">
        <v>4605</v>
      </c>
      <c r="E12" s="7">
        <v>4184</v>
      </c>
      <c r="F12" s="7">
        <v>5868</v>
      </c>
      <c r="G12" s="7">
        <v>1654</v>
      </c>
      <c r="H12" s="7">
        <v>1250</v>
      </c>
      <c r="I12" s="7">
        <v>1310</v>
      </c>
      <c r="J12" s="27">
        <f t="shared" si="0"/>
        <v>28276</v>
      </c>
    </row>
    <row r="13" spans="1:11" x14ac:dyDescent="0.35">
      <c r="A13" s="26" t="s">
        <v>147</v>
      </c>
      <c r="B13" s="6">
        <v>147</v>
      </c>
      <c r="C13" s="7">
        <v>190</v>
      </c>
      <c r="D13" s="7">
        <v>208</v>
      </c>
      <c r="E13" s="7">
        <v>83</v>
      </c>
      <c r="F13" s="7">
        <v>96</v>
      </c>
      <c r="G13" s="7">
        <v>342</v>
      </c>
      <c r="H13" s="7">
        <v>38</v>
      </c>
      <c r="I13" s="7">
        <v>38</v>
      </c>
      <c r="J13" s="27">
        <f t="shared" si="0"/>
        <v>1142</v>
      </c>
    </row>
    <row r="14" spans="1:11" x14ac:dyDescent="0.35">
      <c r="A14" s="26" t="s">
        <v>28</v>
      </c>
      <c r="B14" s="6">
        <v>1903</v>
      </c>
      <c r="C14" s="7">
        <v>2388</v>
      </c>
      <c r="D14" s="7">
        <v>2937</v>
      </c>
      <c r="E14" s="7">
        <v>2395</v>
      </c>
      <c r="F14" s="7">
        <v>8298</v>
      </c>
      <c r="G14" s="7">
        <v>909</v>
      </c>
      <c r="H14" s="7">
        <v>958</v>
      </c>
      <c r="I14" s="7">
        <v>546</v>
      </c>
      <c r="J14" s="27">
        <f t="shared" si="0"/>
        <v>20334</v>
      </c>
    </row>
    <row r="15" spans="1:11" x14ac:dyDescent="0.35">
      <c r="A15" s="26" t="s">
        <v>29</v>
      </c>
      <c r="B15" s="6">
        <v>212</v>
      </c>
      <c r="C15" s="7">
        <v>297</v>
      </c>
      <c r="D15" s="7">
        <v>341</v>
      </c>
      <c r="E15" s="7">
        <v>149</v>
      </c>
      <c r="F15" s="7">
        <v>201</v>
      </c>
      <c r="G15" s="7">
        <v>275</v>
      </c>
      <c r="H15" s="7">
        <v>100</v>
      </c>
      <c r="I15" s="7">
        <v>93</v>
      </c>
      <c r="J15" s="27">
        <f t="shared" si="0"/>
        <v>1668</v>
      </c>
    </row>
    <row r="16" spans="1:11" x14ac:dyDescent="0.35">
      <c r="A16" s="26" t="s">
        <v>30</v>
      </c>
      <c r="B16" s="6">
        <v>2502</v>
      </c>
      <c r="C16" s="7">
        <v>3819</v>
      </c>
      <c r="D16" s="7">
        <v>5031</v>
      </c>
      <c r="E16" s="7">
        <v>3351</v>
      </c>
      <c r="F16" s="7">
        <v>3122</v>
      </c>
      <c r="G16" s="7">
        <v>929</v>
      </c>
      <c r="H16" s="7">
        <v>1329</v>
      </c>
      <c r="I16" s="7">
        <v>1852</v>
      </c>
      <c r="J16" s="27">
        <f t="shared" si="0"/>
        <v>21935</v>
      </c>
    </row>
    <row r="17" spans="1:10" x14ac:dyDescent="0.35">
      <c r="A17" s="26" t="s">
        <v>31</v>
      </c>
      <c r="B17" s="6">
        <v>1400</v>
      </c>
      <c r="C17" s="7">
        <v>2383</v>
      </c>
      <c r="D17" s="7">
        <v>2046</v>
      </c>
      <c r="E17" s="7">
        <v>1996</v>
      </c>
      <c r="F17" s="7">
        <v>2482</v>
      </c>
      <c r="G17" s="7">
        <v>3242</v>
      </c>
      <c r="H17" s="7">
        <v>463</v>
      </c>
      <c r="I17" s="7">
        <v>620</v>
      </c>
      <c r="J17" s="27">
        <f t="shared" si="0"/>
        <v>14632</v>
      </c>
    </row>
    <row r="18" spans="1:10" x14ac:dyDescent="0.35">
      <c r="A18" s="26" t="s">
        <v>32</v>
      </c>
      <c r="B18" s="6">
        <v>10538</v>
      </c>
      <c r="C18" s="7">
        <v>9438</v>
      </c>
      <c r="D18" s="7">
        <v>10900</v>
      </c>
      <c r="E18" s="7">
        <v>6046</v>
      </c>
      <c r="F18" s="7">
        <v>2237</v>
      </c>
      <c r="G18" s="7">
        <v>733</v>
      </c>
      <c r="H18" s="7">
        <v>4037</v>
      </c>
      <c r="I18" s="7">
        <v>3508</v>
      </c>
      <c r="J18" s="27">
        <f t="shared" si="0"/>
        <v>47437</v>
      </c>
    </row>
    <row r="19" spans="1:10" x14ac:dyDescent="0.35">
      <c r="A19" s="26" t="s">
        <v>33</v>
      </c>
      <c r="B19" s="6">
        <v>64</v>
      </c>
      <c r="C19" s="7">
        <v>33</v>
      </c>
      <c r="D19" s="7">
        <v>62</v>
      </c>
      <c r="E19" s="7">
        <v>68</v>
      </c>
      <c r="F19" s="7">
        <v>33</v>
      </c>
      <c r="G19" s="7">
        <v>13</v>
      </c>
      <c r="H19" s="7">
        <v>28</v>
      </c>
      <c r="I19" s="7">
        <v>32</v>
      </c>
      <c r="J19" s="27">
        <f t="shared" si="0"/>
        <v>333</v>
      </c>
    </row>
    <row r="20" spans="1:10" x14ac:dyDescent="0.35">
      <c r="A20" s="26" t="s">
        <v>34</v>
      </c>
      <c r="B20" s="6">
        <v>7561</v>
      </c>
      <c r="C20" s="7">
        <v>9660</v>
      </c>
      <c r="D20" s="7">
        <v>10808</v>
      </c>
      <c r="E20" s="7">
        <v>8077</v>
      </c>
      <c r="F20" s="7">
        <v>9433</v>
      </c>
      <c r="G20" s="7">
        <v>3618</v>
      </c>
      <c r="H20" s="7">
        <v>1755</v>
      </c>
      <c r="I20" s="7">
        <v>3099</v>
      </c>
      <c r="J20" s="27">
        <f t="shared" si="0"/>
        <v>54011</v>
      </c>
    </row>
    <row r="21" spans="1:10" x14ac:dyDescent="0.35">
      <c r="A21" s="26" t="s">
        <v>148</v>
      </c>
      <c r="B21" s="6">
        <v>143</v>
      </c>
      <c r="C21" s="7">
        <v>66</v>
      </c>
      <c r="D21" s="7">
        <v>222</v>
      </c>
      <c r="E21" s="7">
        <v>167</v>
      </c>
      <c r="F21" s="7">
        <v>101</v>
      </c>
      <c r="G21" s="7">
        <v>20</v>
      </c>
      <c r="H21" s="7">
        <v>29</v>
      </c>
      <c r="I21" s="7">
        <v>24</v>
      </c>
      <c r="J21" s="27">
        <f t="shared" si="0"/>
        <v>772</v>
      </c>
    </row>
    <row r="22" spans="1:10" x14ac:dyDescent="0.35">
      <c r="A22" s="26" t="s">
        <v>35</v>
      </c>
      <c r="B22" s="6">
        <v>69</v>
      </c>
      <c r="C22" s="7">
        <v>79</v>
      </c>
      <c r="D22" s="7">
        <v>66</v>
      </c>
      <c r="E22" s="7">
        <v>81</v>
      </c>
      <c r="F22" s="7">
        <v>75</v>
      </c>
      <c r="G22" s="7">
        <v>43</v>
      </c>
      <c r="H22" s="7">
        <v>19</v>
      </c>
      <c r="I22" s="7">
        <v>29</v>
      </c>
      <c r="J22" s="27">
        <f t="shared" si="0"/>
        <v>461</v>
      </c>
    </row>
    <row r="23" spans="1:10" x14ac:dyDescent="0.35">
      <c r="A23" s="26" t="s">
        <v>149</v>
      </c>
      <c r="B23" s="6">
        <v>50</v>
      </c>
      <c r="C23" s="7">
        <v>99</v>
      </c>
      <c r="D23" s="7">
        <v>60</v>
      </c>
      <c r="E23" s="7">
        <v>35</v>
      </c>
      <c r="F23" s="7">
        <v>53</v>
      </c>
      <c r="G23" s="7">
        <v>46</v>
      </c>
      <c r="H23" s="7">
        <v>23</v>
      </c>
      <c r="I23" s="7">
        <v>24</v>
      </c>
      <c r="J23" s="27">
        <f t="shared" si="0"/>
        <v>390</v>
      </c>
    </row>
    <row r="24" spans="1:10" x14ac:dyDescent="0.35">
      <c r="A24" s="26" t="s">
        <v>150</v>
      </c>
      <c r="B24" s="6">
        <v>543</v>
      </c>
      <c r="C24" s="7">
        <v>2566</v>
      </c>
      <c r="D24" s="7">
        <v>955</v>
      </c>
      <c r="E24" s="7">
        <v>184</v>
      </c>
      <c r="F24" s="7">
        <v>118</v>
      </c>
      <c r="G24" s="7">
        <v>139</v>
      </c>
      <c r="H24" s="7">
        <v>43</v>
      </c>
      <c r="I24" s="7">
        <v>39</v>
      </c>
      <c r="J24" s="27">
        <f t="shared" si="0"/>
        <v>4587</v>
      </c>
    </row>
    <row r="25" spans="1:10" x14ac:dyDescent="0.35">
      <c r="A25" s="26" t="s">
        <v>151</v>
      </c>
      <c r="B25" s="44">
        <v>37</v>
      </c>
      <c r="C25" s="45">
        <v>32</v>
      </c>
      <c r="D25" s="45">
        <v>36</v>
      </c>
      <c r="E25" s="45">
        <v>58</v>
      </c>
      <c r="F25" s="45">
        <v>38</v>
      </c>
      <c r="G25" s="45">
        <v>12</v>
      </c>
      <c r="H25" s="45">
        <v>2</v>
      </c>
      <c r="I25" s="45">
        <v>11</v>
      </c>
      <c r="J25" s="27">
        <f t="shared" si="0"/>
        <v>226</v>
      </c>
    </row>
    <row r="26" spans="1:10" ht="21.65" customHeight="1" thickBot="1" x14ac:dyDescent="0.4">
      <c r="A26" s="29" t="s">
        <v>41</v>
      </c>
      <c r="B26" s="9">
        <f>SUM(B8:B25)</f>
        <v>30569</v>
      </c>
      <c r="C26" s="9">
        <f t="shared" ref="C26:J26" si="1">SUM(C8:C25)</f>
        <v>36743</v>
      </c>
      <c r="D26" s="9">
        <f t="shared" si="1"/>
        <v>39295</v>
      </c>
      <c r="E26" s="9">
        <f t="shared" si="1"/>
        <v>27601</v>
      </c>
      <c r="F26" s="9">
        <f t="shared" si="1"/>
        <v>32853</v>
      </c>
      <c r="G26" s="9">
        <f t="shared" si="1"/>
        <v>12377</v>
      </c>
      <c r="H26" s="9">
        <f t="shared" si="1"/>
        <v>10238</v>
      </c>
      <c r="I26" s="9">
        <f t="shared" si="1"/>
        <v>11461</v>
      </c>
      <c r="J26" s="9">
        <f t="shared" si="1"/>
        <v>201137</v>
      </c>
    </row>
    <row r="27" spans="1:10" x14ac:dyDescent="0.35">
      <c r="A27" s="15"/>
      <c r="B27" s="30"/>
      <c r="C27" s="30"/>
      <c r="D27" s="30"/>
      <c r="E27" s="30"/>
      <c r="F27" s="30"/>
      <c r="G27" s="30"/>
      <c r="H27" s="30"/>
      <c r="I27" s="30"/>
      <c r="J27" s="30"/>
    </row>
    <row r="28" spans="1:10" x14ac:dyDescent="0.35">
      <c r="A28" s="15" t="s">
        <v>42</v>
      </c>
      <c r="B28" s="31"/>
      <c r="C28" s="31"/>
      <c r="D28" s="31"/>
      <c r="E28" s="31"/>
      <c r="F28" s="31"/>
      <c r="G28" s="31"/>
      <c r="H28" s="31"/>
      <c r="I28" s="31"/>
      <c r="J28" s="30"/>
    </row>
    <row r="29" spans="1:10" x14ac:dyDescent="0.35">
      <c r="A29" s="14" t="s">
        <v>43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27">
        <f>SUM(B29:I29)</f>
        <v>0</v>
      </c>
    </row>
    <row r="30" spans="1:10" x14ac:dyDescent="0.35">
      <c r="A30" s="14" t="s">
        <v>44</v>
      </c>
      <c r="B30" s="6">
        <v>14</v>
      </c>
      <c r="C30" s="6">
        <v>30</v>
      </c>
      <c r="D30" s="6">
        <v>17</v>
      </c>
      <c r="E30" s="6">
        <v>18</v>
      </c>
      <c r="F30" s="6">
        <v>8</v>
      </c>
      <c r="G30" s="6">
        <v>10</v>
      </c>
      <c r="H30" s="6">
        <v>4</v>
      </c>
      <c r="I30" s="6">
        <v>6</v>
      </c>
      <c r="J30" s="27">
        <f>SUM(B30:I30)</f>
        <v>107</v>
      </c>
    </row>
    <row r="31" spans="1:10" x14ac:dyDescent="0.35">
      <c r="A31" s="14" t="s">
        <v>45</v>
      </c>
      <c r="B31" s="6">
        <v>0</v>
      </c>
      <c r="C31" s="6">
        <v>1</v>
      </c>
      <c r="D31" s="6">
        <v>0</v>
      </c>
      <c r="E31" s="6">
        <v>0</v>
      </c>
      <c r="F31" s="6">
        <v>2</v>
      </c>
      <c r="G31" s="6">
        <v>0</v>
      </c>
      <c r="H31" s="6">
        <v>0</v>
      </c>
      <c r="I31" s="6">
        <v>0</v>
      </c>
      <c r="J31" s="27">
        <f>SUM(B31:I31)</f>
        <v>3</v>
      </c>
    </row>
    <row r="32" spans="1:10" x14ac:dyDescent="0.35">
      <c r="A32" s="14" t="s">
        <v>46</v>
      </c>
      <c r="B32" s="6">
        <v>58</v>
      </c>
      <c r="C32" s="6">
        <v>78</v>
      </c>
      <c r="D32" s="6">
        <v>85</v>
      </c>
      <c r="E32" s="6">
        <v>47</v>
      </c>
      <c r="F32" s="6">
        <v>75</v>
      </c>
      <c r="G32" s="6">
        <v>31</v>
      </c>
      <c r="H32" s="6">
        <v>32</v>
      </c>
      <c r="I32" s="6">
        <v>57</v>
      </c>
      <c r="J32" s="27">
        <f>SUM(B32:I32)</f>
        <v>463</v>
      </c>
    </row>
    <row r="33" spans="1:12" ht="15" thickBot="1" x14ac:dyDescent="0.4">
      <c r="A33" s="49" t="s">
        <v>47</v>
      </c>
      <c r="B33" s="9">
        <f t="shared" ref="B33:J33" si="2">SUM(B29:B32)</f>
        <v>72</v>
      </c>
      <c r="C33" s="9">
        <f t="shared" si="2"/>
        <v>109</v>
      </c>
      <c r="D33" s="9">
        <f>SUM(D29:D32)</f>
        <v>102</v>
      </c>
      <c r="E33" s="9">
        <f>SUM(E29:E32)</f>
        <v>65</v>
      </c>
      <c r="F33" s="9">
        <f>SUM(F29:F32)</f>
        <v>85</v>
      </c>
      <c r="G33" s="9">
        <f>SUM(G29:G32)</f>
        <v>41</v>
      </c>
      <c r="H33" s="9">
        <f t="shared" si="2"/>
        <v>36</v>
      </c>
      <c r="I33" s="9">
        <f t="shared" si="2"/>
        <v>63</v>
      </c>
      <c r="J33" s="9">
        <f t="shared" si="2"/>
        <v>573</v>
      </c>
    </row>
    <row r="34" spans="1:12" x14ac:dyDescent="0.35">
      <c r="B34" s="31"/>
      <c r="C34" s="31"/>
      <c r="D34" s="31"/>
      <c r="E34" s="31"/>
      <c r="F34" s="31"/>
      <c r="G34" s="31"/>
      <c r="H34" s="31"/>
      <c r="I34" s="31"/>
      <c r="J34" s="30"/>
    </row>
    <row r="35" spans="1:12" x14ac:dyDescent="0.35">
      <c r="A35" s="49" t="s">
        <v>48</v>
      </c>
      <c r="B35" s="27">
        <f t="shared" ref="B35:J35" si="3">B26+B33</f>
        <v>30641</v>
      </c>
      <c r="C35" s="27">
        <f t="shared" si="3"/>
        <v>36852</v>
      </c>
      <c r="D35" s="27">
        <f t="shared" si="3"/>
        <v>39397</v>
      </c>
      <c r="E35" s="27">
        <f t="shared" si="3"/>
        <v>27666</v>
      </c>
      <c r="F35" s="27">
        <f t="shared" si="3"/>
        <v>32938</v>
      </c>
      <c r="G35" s="27">
        <f t="shared" si="3"/>
        <v>12418</v>
      </c>
      <c r="H35" s="27">
        <f t="shared" si="3"/>
        <v>10274</v>
      </c>
      <c r="I35" s="27">
        <f t="shared" si="3"/>
        <v>11524</v>
      </c>
      <c r="J35" s="27">
        <f t="shared" si="3"/>
        <v>201710</v>
      </c>
    </row>
    <row r="36" spans="1:12" x14ac:dyDescent="0.35">
      <c r="A36" s="49"/>
      <c r="B36" s="31"/>
      <c r="C36" s="31"/>
      <c r="D36" s="31"/>
      <c r="E36" s="31"/>
      <c r="F36" s="31"/>
      <c r="G36" s="31"/>
      <c r="H36" s="31"/>
      <c r="I36" s="31"/>
      <c r="J36" s="30"/>
    </row>
    <row r="37" spans="1:12" x14ac:dyDescent="0.35">
      <c r="A37" s="49" t="s">
        <v>49</v>
      </c>
      <c r="B37" s="11">
        <v>56542</v>
      </c>
      <c r="C37" s="11">
        <v>67352</v>
      </c>
      <c r="D37" s="11">
        <v>68130</v>
      </c>
      <c r="E37" s="34">
        <v>49796</v>
      </c>
      <c r="F37" s="10">
        <v>64582</v>
      </c>
      <c r="G37" s="46">
        <v>21808</v>
      </c>
      <c r="H37" s="47">
        <v>17841</v>
      </c>
      <c r="I37" s="48">
        <v>17979</v>
      </c>
      <c r="J37" s="27">
        <f>SUM(B37:I37)</f>
        <v>364030</v>
      </c>
    </row>
    <row r="38" spans="1:12" x14ac:dyDescent="0.35">
      <c r="A38" s="49" t="s">
        <v>50</v>
      </c>
      <c r="B38" s="35">
        <f>B35/B37</f>
        <v>0.54191574404867182</v>
      </c>
      <c r="C38" s="35">
        <f t="shared" ref="C38:J38" si="4">C35/C37</f>
        <v>0.54715524409074712</v>
      </c>
      <c r="D38" s="35">
        <f>D35/D37</f>
        <v>0.57826214589754876</v>
      </c>
      <c r="E38" s="35">
        <f>E35/E37</f>
        <v>0.55558679412000966</v>
      </c>
      <c r="F38" s="35">
        <f>F35/F37</f>
        <v>0.51001827134495681</v>
      </c>
      <c r="G38" s="35">
        <f>G35/G37</f>
        <v>0.56942406456346295</v>
      </c>
      <c r="H38" s="35">
        <f t="shared" si="4"/>
        <v>0.57586458158174991</v>
      </c>
      <c r="I38" s="35">
        <f t="shared" si="4"/>
        <v>0.64097002057956509</v>
      </c>
      <c r="J38" s="35">
        <f t="shared" si="4"/>
        <v>0.55410268384473804</v>
      </c>
    </row>
    <row r="39" spans="1:12" x14ac:dyDescent="0.3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4" t="s">
        <v>51</v>
      </c>
    </row>
    <row r="40" spans="1:12" ht="14.15" customHeight="1" x14ac:dyDescent="0.3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4" t="s">
        <v>152</v>
      </c>
    </row>
    <row r="41" spans="1:12" ht="0.65" hidden="1" customHeight="1" x14ac:dyDescent="0.35">
      <c r="A41" s="14" t="s">
        <v>53</v>
      </c>
    </row>
    <row r="42" spans="1:12" hidden="1" x14ac:dyDescent="0.35">
      <c r="A42" s="14" t="s">
        <v>54</v>
      </c>
    </row>
    <row r="43" spans="1:12" hidden="1" x14ac:dyDescent="0.35">
      <c r="A43" s="14" t="s">
        <v>55</v>
      </c>
    </row>
    <row r="44" spans="1:12" ht="4" hidden="1" customHeight="1" x14ac:dyDescent="0.35">
      <c r="A44" s="14" t="s">
        <v>56</v>
      </c>
    </row>
    <row r="45" spans="1:12" hidden="1" x14ac:dyDescent="0.35">
      <c r="A45" s="14" t="s">
        <v>57</v>
      </c>
    </row>
    <row r="46" spans="1:12" hidden="1" x14ac:dyDescent="0.35">
      <c r="A46" s="14" t="s">
        <v>58</v>
      </c>
    </row>
    <row r="47" spans="1:12" hidden="1" x14ac:dyDescent="0.35">
      <c r="A47" s="14" t="s">
        <v>59</v>
      </c>
    </row>
    <row r="48" spans="1:12" hidden="1" x14ac:dyDescent="0.35">
      <c r="A48" s="14" t="s">
        <v>60</v>
      </c>
    </row>
    <row r="49" spans="1:1" hidden="1" x14ac:dyDescent="0.35">
      <c r="A49" s="14" t="s">
        <v>61</v>
      </c>
    </row>
    <row r="50" spans="1:1" hidden="1" x14ac:dyDescent="0.35">
      <c r="A50" s="14" t="s">
        <v>62</v>
      </c>
    </row>
    <row r="51" spans="1:1" hidden="1" x14ac:dyDescent="0.35">
      <c r="A51" s="14" t="s">
        <v>63</v>
      </c>
    </row>
    <row r="52" spans="1:1" hidden="1" x14ac:dyDescent="0.35">
      <c r="A52" s="14" t="s">
        <v>64</v>
      </c>
    </row>
    <row r="53" spans="1:1" hidden="1" x14ac:dyDescent="0.35">
      <c r="A53" s="14" t="s">
        <v>65</v>
      </c>
    </row>
    <row r="54" spans="1:1" hidden="1" x14ac:dyDescent="0.35">
      <c r="A54" s="14" t="s">
        <v>66</v>
      </c>
    </row>
    <row r="55" spans="1:1" hidden="1" x14ac:dyDescent="0.35">
      <c r="A55" s="14" t="s">
        <v>67</v>
      </c>
    </row>
    <row r="56" spans="1:1" hidden="1" x14ac:dyDescent="0.35">
      <c r="A56" s="14" t="s">
        <v>68</v>
      </c>
    </row>
    <row r="57" spans="1:1" hidden="1" x14ac:dyDescent="0.35">
      <c r="A57" s="14" t="s">
        <v>69</v>
      </c>
    </row>
    <row r="58" spans="1:1" hidden="1" x14ac:dyDescent="0.35">
      <c r="A58" s="14" t="s">
        <v>70</v>
      </c>
    </row>
    <row r="59" spans="1:1" hidden="1" x14ac:dyDescent="0.35">
      <c r="A59" s="14" t="s">
        <v>71</v>
      </c>
    </row>
    <row r="60" spans="1:1" hidden="1" x14ac:dyDescent="0.35">
      <c r="A60" s="14" t="s">
        <v>72</v>
      </c>
    </row>
    <row r="61" spans="1:1" hidden="1" x14ac:dyDescent="0.35">
      <c r="A61" s="14" t="s">
        <v>73</v>
      </c>
    </row>
    <row r="62" spans="1:1" hidden="1" x14ac:dyDescent="0.35">
      <c r="A62" s="14" t="s">
        <v>74</v>
      </c>
    </row>
    <row r="63" spans="1:1" hidden="1" x14ac:dyDescent="0.35">
      <c r="A63" s="14" t="s">
        <v>75</v>
      </c>
    </row>
    <row r="64" spans="1:1" hidden="1" x14ac:dyDescent="0.35">
      <c r="A64" s="14" t="s">
        <v>76</v>
      </c>
    </row>
    <row r="65" spans="1:1" hidden="1" x14ac:dyDescent="0.35">
      <c r="A65" s="14" t="s">
        <v>77</v>
      </c>
    </row>
    <row r="66" spans="1:1" ht="6.65" hidden="1" customHeight="1" x14ac:dyDescent="0.35">
      <c r="A66" s="14" t="s">
        <v>78</v>
      </c>
    </row>
    <row r="67" spans="1:1" hidden="1" x14ac:dyDescent="0.35">
      <c r="A67" s="14" t="s">
        <v>79</v>
      </c>
    </row>
    <row r="68" spans="1:1" hidden="1" x14ac:dyDescent="0.35">
      <c r="A68" s="14" t="s">
        <v>80</v>
      </c>
    </row>
    <row r="69" spans="1:1" hidden="1" x14ac:dyDescent="0.35">
      <c r="A69" s="14" t="s">
        <v>81</v>
      </c>
    </row>
    <row r="70" spans="1:1" hidden="1" x14ac:dyDescent="0.35">
      <c r="A70" s="14" t="s">
        <v>82</v>
      </c>
    </row>
    <row r="71" spans="1:1" hidden="1" x14ac:dyDescent="0.35">
      <c r="A71" s="14" t="s">
        <v>83</v>
      </c>
    </row>
    <row r="72" spans="1:1" hidden="1" x14ac:dyDescent="0.35">
      <c r="A72" s="14" t="s">
        <v>8</v>
      </c>
    </row>
    <row r="73" spans="1:1" hidden="1" x14ac:dyDescent="0.35">
      <c r="A73" s="14" t="s">
        <v>84</v>
      </c>
    </row>
    <row r="74" spans="1:1" ht="3.65" hidden="1" customHeight="1" x14ac:dyDescent="0.35">
      <c r="A74" s="14" t="s">
        <v>85</v>
      </c>
    </row>
    <row r="75" spans="1:1" hidden="1" x14ac:dyDescent="0.35">
      <c r="A75" s="14" t="s">
        <v>86</v>
      </c>
    </row>
    <row r="76" spans="1:1" hidden="1" x14ac:dyDescent="0.35">
      <c r="A76" s="14" t="s">
        <v>87</v>
      </c>
    </row>
    <row r="77" spans="1:1" hidden="1" x14ac:dyDescent="0.35">
      <c r="A77" s="14" t="s">
        <v>88</v>
      </c>
    </row>
    <row r="78" spans="1:1" ht="12" hidden="1" customHeight="1" x14ac:dyDescent="0.35">
      <c r="A78" s="14" t="s">
        <v>89</v>
      </c>
    </row>
    <row r="79" spans="1:1" hidden="1" x14ac:dyDescent="0.35">
      <c r="A79" s="14" t="s">
        <v>90</v>
      </c>
    </row>
    <row r="80" spans="1:1" hidden="1" x14ac:dyDescent="0.35">
      <c r="A80" s="14" t="s">
        <v>91</v>
      </c>
    </row>
    <row r="81" spans="1:1" hidden="1" x14ac:dyDescent="0.35">
      <c r="A81" s="14" t="s">
        <v>92</v>
      </c>
    </row>
    <row r="82" spans="1:1" hidden="1" x14ac:dyDescent="0.35">
      <c r="A82" s="14" t="s">
        <v>93</v>
      </c>
    </row>
    <row r="83" spans="1:1" hidden="1" x14ac:dyDescent="0.35">
      <c r="A83" s="14" t="s">
        <v>94</v>
      </c>
    </row>
    <row r="84" spans="1:1" hidden="1" x14ac:dyDescent="0.35">
      <c r="A84" s="14" t="s">
        <v>95</v>
      </c>
    </row>
    <row r="85" spans="1:1" hidden="1" x14ac:dyDescent="0.35">
      <c r="A85" s="14" t="s">
        <v>96</v>
      </c>
    </row>
    <row r="86" spans="1:1" hidden="1" x14ac:dyDescent="0.35">
      <c r="A86" s="14" t="s">
        <v>97</v>
      </c>
    </row>
    <row r="87" spans="1:1" hidden="1" x14ac:dyDescent="0.35">
      <c r="A87" s="14" t="s">
        <v>98</v>
      </c>
    </row>
    <row r="88" spans="1:1" hidden="1" x14ac:dyDescent="0.35">
      <c r="A88" s="14" t="s">
        <v>99</v>
      </c>
    </row>
    <row r="89" spans="1:1" hidden="1" x14ac:dyDescent="0.35">
      <c r="A89" s="14" t="s">
        <v>100</v>
      </c>
    </row>
    <row r="90" spans="1:1" hidden="1" x14ac:dyDescent="0.35">
      <c r="A90" s="14" t="s">
        <v>101</v>
      </c>
    </row>
    <row r="91" spans="1:1" hidden="1" x14ac:dyDescent="0.35">
      <c r="A91" s="14" t="s">
        <v>102</v>
      </c>
    </row>
    <row r="92" spans="1:1" hidden="1" x14ac:dyDescent="0.35">
      <c r="A92" s="14" t="s">
        <v>103</v>
      </c>
    </row>
    <row r="93" spans="1:1" hidden="1" x14ac:dyDescent="0.35">
      <c r="A93" s="14" t="s">
        <v>104</v>
      </c>
    </row>
    <row r="94" spans="1:1" hidden="1" x14ac:dyDescent="0.35">
      <c r="A94" s="14" t="s">
        <v>105</v>
      </c>
    </row>
    <row r="95" spans="1:1" hidden="1" x14ac:dyDescent="0.35">
      <c r="A95" s="14" t="s">
        <v>106</v>
      </c>
    </row>
    <row r="96" spans="1:1" ht="14.15" hidden="1" customHeight="1" x14ac:dyDescent="0.35">
      <c r="A96" s="14" t="s">
        <v>107</v>
      </c>
    </row>
    <row r="97" spans="1:1" hidden="1" x14ac:dyDescent="0.35">
      <c r="A97" s="14" t="s">
        <v>108</v>
      </c>
    </row>
    <row r="98" spans="1:1" hidden="1" x14ac:dyDescent="0.35">
      <c r="A98" s="14" t="s">
        <v>109</v>
      </c>
    </row>
    <row r="99" spans="1:1" hidden="1" x14ac:dyDescent="0.35">
      <c r="A99" s="14" t="s">
        <v>110</v>
      </c>
    </row>
    <row r="100" spans="1:1" hidden="1" x14ac:dyDescent="0.35">
      <c r="A100" s="14" t="s">
        <v>111</v>
      </c>
    </row>
    <row r="101" spans="1:1" hidden="1" x14ac:dyDescent="0.35">
      <c r="A101" s="14" t="s">
        <v>112</v>
      </c>
    </row>
    <row r="102" spans="1:1" hidden="1" x14ac:dyDescent="0.35">
      <c r="A102" s="13" t="s">
        <v>113</v>
      </c>
    </row>
    <row r="103" spans="1:1" hidden="1" x14ac:dyDescent="0.35">
      <c r="A103" s="14" t="s">
        <v>114</v>
      </c>
    </row>
    <row r="104" spans="1:1" hidden="1" x14ac:dyDescent="0.35">
      <c r="A104" s="14" t="s">
        <v>115</v>
      </c>
    </row>
    <row r="105" spans="1:1" hidden="1" x14ac:dyDescent="0.35">
      <c r="A105" s="14" t="s">
        <v>116</v>
      </c>
    </row>
    <row r="106" spans="1:1" hidden="1" x14ac:dyDescent="0.35">
      <c r="A106" s="14" t="s">
        <v>117</v>
      </c>
    </row>
    <row r="107" spans="1:1" hidden="1" x14ac:dyDescent="0.35">
      <c r="A107" s="14" t="s">
        <v>118</v>
      </c>
    </row>
    <row r="108" spans="1:1" hidden="1" x14ac:dyDescent="0.35">
      <c r="A108" s="14" t="s">
        <v>119</v>
      </c>
    </row>
    <row r="109" spans="1:1" hidden="1" x14ac:dyDescent="0.35">
      <c r="A109" s="14" t="s">
        <v>120</v>
      </c>
    </row>
    <row r="110" spans="1:1" hidden="1" x14ac:dyDescent="0.35">
      <c r="A110" s="14" t="s">
        <v>121</v>
      </c>
    </row>
    <row r="111" spans="1:1" hidden="1" x14ac:dyDescent="0.35">
      <c r="A111" s="14" t="s">
        <v>122</v>
      </c>
    </row>
    <row r="112" spans="1:1" ht="10.5" hidden="1" customHeight="1" x14ac:dyDescent="0.35">
      <c r="A112" s="14" t="s">
        <v>123</v>
      </c>
    </row>
    <row r="113" spans="1:1" hidden="1" x14ac:dyDescent="0.35">
      <c r="A113" s="14" t="s">
        <v>124</v>
      </c>
    </row>
    <row r="114" spans="1:1" hidden="1" x14ac:dyDescent="0.35"/>
    <row r="115" spans="1:1" hidden="1" x14ac:dyDescent="0.35">
      <c r="A115" s="14" t="s">
        <v>125</v>
      </c>
    </row>
    <row r="116" spans="1:1" hidden="1" x14ac:dyDescent="0.35">
      <c r="A116" s="14" t="s">
        <v>2</v>
      </c>
    </row>
    <row r="117" spans="1:1" hidden="1" x14ac:dyDescent="0.35">
      <c r="A117" s="14" t="s">
        <v>126</v>
      </c>
    </row>
    <row r="118" spans="1:1" hidden="1" x14ac:dyDescent="0.35">
      <c r="A118" s="14" t="s">
        <v>127</v>
      </c>
    </row>
    <row r="119" spans="1:1" hidden="1" x14ac:dyDescent="0.35">
      <c r="A119" s="14" t="s">
        <v>128</v>
      </c>
    </row>
    <row r="120" spans="1:1" hidden="1" x14ac:dyDescent="0.35">
      <c r="A120" s="14" t="s">
        <v>129</v>
      </c>
    </row>
    <row r="121" spans="1:1" hidden="1" x14ac:dyDescent="0.35">
      <c r="A121" s="14" t="s">
        <v>130</v>
      </c>
    </row>
    <row r="122" spans="1:1" hidden="1" x14ac:dyDescent="0.35">
      <c r="A122" s="14" t="s">
        <v>131</v>
      </c>
    </row>
  </sheetData>
  <mergeCells count="2">
    <mergeCell ref="B3:C3"/>
    <mergeCell ref="B5:D5"/>
  </mergeCells>
  <dataValidations count="1">
    <dataValidation type="list" allowBlank="1" showInputMessage="1" showErrorMessage="1" sqref="B4:C4" xr:uid="{A9968279-59FC-429B-94EF-700AC44A7B27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EA944-56C5-4B6D-8BF0-48967D5C7BD3}">
  <sheetPr>
    <pageSetUpPr fitToPage="1"/>
  </sheetPr>
  <dimension ref="A1:M117"/>
  <sheetViews>
    <sheetView workbookViewId="0"/>
  </sheetViews>
  <sheetFormatPr defaultRowHeight="14.5" x14ac:dyDescent="0.35"/>
  <cols>
    <col min="1" max="1" width="49.81640625" customWidth="1"/>
    <col min="2" max="2" width="13.453125" customWidth="1"/>
    <col min="3" max="3" width="14.1796875" customWidth="1"/>
    <col min="4" max="4" width="12.453125" customWidth="1"/>
    <col min="5" max="6" width="13.81640625" customWidth="1"/>
    <col min="7" max="7" width="21.81640625" customWidth="1"/>
    <col min="8" max="8" width="14.453125" customWidth="1"/>
    <col min="9" max="9" width="14.7265625" customWidth="1"/>
    <col min="10" max="10" width="12.7265625" customWidth="1"/>
    <col min="11" max="11" width="14.1796875" customWidth="1"/>
    <col min="12" max="12" width="15.81640625" customWidth="1"/>
    <col min="13" max="13" width="42.54296875" hidden="1" customWidth="1"/>
    <col min="14" max="14" width="9.54296875" customWidth="1"/>
    <col min="15" max="15" width="30.54296875" customWidth="1"/>
    <col min="16" max="16" width="9.1796875" customWidth="1"/>
  </cols>
  <sheetData>
    <row r="1" spans="1:12" ht="18.5" x14ac:dyDescent="0.35">
      <c r="A1" s="12" t="s">
        <v>0</v>
      </c>
      <c r="B1" s="13"/>
      <c r="C1" s="13" t="s">
        <v>1</v>
      </c>
      <c r="D1" s="13" t="s">
        <v>1</v>
      </c>
      <c r="E1" s="13"/>
      <c r="F1" s="13"/>
      <c r="G1" s="13"/>
      <c r="H1" s="13"/>
      <c r="I1" s="13"/>
      <c r="J1" s="13"/>
      <c r="K1" s="13"/>
    </row>
    <row r="2" spans="1:12" ht="15" thickBot="1" x14ac:dyDescent="0.4">
      <c r="A2" s="15"/>
      <c r="B2" s="13"/>
      <c r="C2" s="13"/>
      <c r="D2" s="13" t="s">
        <v>1</v>
      </c>
      <c r="E2" s="13"/>
      <c r="F2" s="13" t="s">
        <v>1</v>
      </c>
      <c r="G2" s="13"/>
      <c r="H2" s="13"/>
      <c r="I2" s="13"/>
      <c r="J2" s="13"/>
      <c r="K2" s="14"/>
    </row>
    <row r="3" spans="1:12" s="52" customFormat="1" ht="16.5" thickBot="1" x14ac:dyDescent="0.45">
      <c r="A3" s="16" t="s">
        <v>132</v>
      </c>
      <c r="B3" s="66" t="s">
        <v>128</v>
      </c>
      <c r="C3" s="67"/>
      <c r="D3" s="17"/>
      <c r="E3" s="17"/>
      <c r="F3" s="17"/>
      <c r="G3" s="17" t="s">
        <v>1</v>
      </c>
      <c r="H3" s="17"/>
      <c r="I3" s="17"/>
      <c r="J3" s="17"/>
      <c r="K3" s="17"/>
    </row>
    <row r="4" spans="1:12" s="52" customFormat="1" ht="16" x14ac:dyDescent="0.4">
      <c r="A4" s="16"/>
      <c r="B4" s="36"/>
      <c r="C4" s="36"/>
      <c r="D4" s="17"/>
      <c r="E4" s="17"/>
      <c r="F4" s="17"/>
      <c r="G4" s="17"/>
      <c r="H4" s="17"/>
      <c r="I4" s="17"/>
      <c r="J4" s="17"/>
      <c r="K4" s="17"/>
    </row>
    <row r="5" spans="1:12" s="62" customFormat="1" ht="28.5" customHeight="1" x14ac:dyDescent="0.45">
      <c r="A5" s="19" t="s">
        <v>3</v>
      </c>
      <c r="B5" s="68" t="s">
        <v>206</v>
      </c>
      <c r="C5" s="69"/>
      <c r="D5" s="69"/>
      <c r="E5" s="69"/>
      <c r="F5" s="70"/>
      <c r="G5" s="64" t="s">
        <v>207</v>
      </c>
      <c r="H5" s="68" t="s">
        <v>208</v>
      </c>
      <c r="I5" s="70"/>
      <c r="J5" s="38" t="s">
        <v>122</v>
      </c>
      <c r="K5" s="37"/>
    </row>
    <row r="6" spans="1:12" ht="61.5" customHeight="1" x14ac:dyDescent="0.35">
      <c r="A6" s="20" t="s">
        <v>7</v>
      </c>
      <c r="B6" s="5" t="s">
        <v>209</v>
      </c>
      <c r="C6" s="5" t="s">
        <v>210</v>
      </c>
      <c r="D6" s="5" t="s">
        <v>211</v>
      </c>
      <c r="E6" s="5" t="s">
        <v>212</v>
      </c>
      <c r="F6" s="5" t="s">
        <v>213</v>
      </c>
      <c r="G6" s="4" t="s">
        <v>214</v>
      </c>
      <c r="H6" s="51" t="s">
        <v>215</v>
      </c>
      <c r="I6" s="51" t="s">
        <v>216</v>
      </c>
      <c r="J6" s="53" t="s">
        <v>217</v>
      </c>
      <c r="K6" s="21" t="s">
        <v>17</v>
      </c>
      <c r="L6" t="s">
        <v>1</v>
      </c>
    </row>
    <row r="7" spans="1:12" ht="16.399999999999999" customHeight="1" x14ac:dyDescent="0.35">
      <c r="A7" s="20" t="s">
        <v>18</v>
      </c>
      <c r="B7" s="22"/>
      <c r="C7" s="22"/>
      <c r="D7" s="22"/>
      <c r="E7" s="22"/>
      <c r="F7" s="23"/>
      <c r="G7" s="23"/>
      <c r="H7" s="23"/>
      <c r="I7" s="23"/>
      <c r="J7" s="23"/>
      <c r="K7" s="25"/>
    </row>
    <row r="8" spans="1:12" x14ac:dyDescent="0.35">
      <c r="A8" s="26" t="s">
        <v>19</v>
      </c>
      <c r="B8" s="6">
        <v>61</v>
      </c>
      <c r="C8" s="7">
        <v>69</v>
      </c>
      <c r="D8" s="7">
        <v>38</v>
      </c>
      <c r="E8" s="6">
        <v>74</v>
      </c>
      <c r="F8" s="7">
        <v>54</v>
      </c>
      <c r="G8" s="7">
        <v>45</v>
      </c>
      <c r="H8" s="7">
        <v>40</v>
      </c>
      <c r="I8" s="7">
        <v>48</v>
      </c>
      <c r="J8" s="6">
        <v>38</v>
      </c>
      <c r="K8" s="27">
        <f>SUM(B8:J8)</f>
        <v>467</v>
      </c>
    </row>
    <row r="9" spans="1:12" x14ac:dyDescent="0.35">
      <c r="A9" s="26" t="s">
        <v>20</v>
      </c>
      <c r="B9" s="6">
        <v>373</v>
      </c>
      <c r="C9" s="7">
        <v>281</v>
      </c>
      <c r="D9" s="7">
        <v>246</v>
      </c>
      <c r="E9" s="6">
        <v>295</v>
      </c>
      <c r="F9" s="7">
        <v>263</v>
      </c>
      <c r="G9" s="7">
        <v>502</v>
      </c>
      <c r="H9" s="7">
        <v>275</v>
      </c>
      <c r="I9" s="7">
        <v>283</v>
      </c>
      <c r="J9" s="6">
        <v>284</v>
      </c>
      <c r="K9" s="27">
        <f t="shared" ref="K9:K20" si="0">SUM(B9:J9)</f>
        <v>2802</v>
      </c>
    </row>
    <row r="10" spans="1:12" x14ac:dyDescent="0.35">
      <c r="A10" s="26" t="s">
        <v>25</v>
      </c>
      <c r="B10" s="6">
        <v>218</v>
      </c>
      <c r="C10" s="7">
        <v>215</v>
      </c>
      <c r="D10" s="7">
        <v>127</v>
      </c>
      <c r="E10" s="6">
        <v>195</v>
      </c>
      <c r="F10" s="7">
        <v>213</v>
      </c>
      <c r="G10" s="7">
        <v>194</v>
      </c>
      <c r="H10" s="7">
        <v>182</v>
      </c>
      <c r="I10" s="7">
        <v>187</v>
      </c>
      <c r="J10" s="6">
        <v>201</v>
      </c>
      <c r="K10" s="27">
        <f t="shared" si="0"/>
        <v>1732</v>
      </c>
    </row>
    <row r="11" spans="1:12" x14ac:dyDescent="0.35">
      <c r="A11" s="26" t="s">
        <v>26</v>
      </c>
      <c r="B11" s="6">
        <v>255</v>
      </c>
      <c r="C11" s="7">
        <v>297</v>
      </c>
      <c r="D11" s="7">
        <v>204</v>
      </c>
      <c r="E11" s="6">
        <v>269</v>
      </c>
      <c r="F11" s="7">
        <v>209</v>
      </c>
      <c r="G11" s="7">
        <v>369</v>
      </c>
      <c r="H11" s="7">
        <v>284</v>
      </c>
      <c r="I11" s="7">
        <v>326</v>
      </c>
      <c r="J11" s="6">
        <v>277</v>
      </c>
      <c r="K11" s="27">
        <f t="shared" si="0"/>
        <v>2490</v>
      </c>
    </row>
    <row r="12" spans="1:12" x14ac:dyDescent="0.35">
      <c r="A12" s="26" t="s">
        <v>27</v>
      </c>
      <c r="B12" s="6">
        <v>4816</v>
      </c>
      <c r="C12" s="7">
        <v>5286</v>
      </c>
      <c r="D12" s="7">
        <v>3609</v>
      </c>
      <c r="E12" s="6">
        <v>5471</v>
      </c>
      <c r="F12" s="7">
        <v>4873</v>
      </c>
      <c r="G12" s="7">
        <v>5437</v>
      </c>
      <c r="H12" s="7">
        <v>5236</v>
      </c>
      <c r="I12" s="7">
        <v>5648</v>
      </c>
      <c r="J12" s="6">
        <v>5256</v>
      </c>
      <c r="K12" s="27">
        <f t="shared" si="0"/>
        <v>45632</v>
      </c>
    </row>
    <row r="13" spans="1:12" x14ac:dyDescent="0.35">
      <c r="A13" s="26" t="s">
        <v>28</v>
      </c>
      <c r="B13" s="6">
        <v>2048</v>
      </c>
      <c r="C13" s="7">
        <v>2725</v>
      </c>
      <c r="D13" s="7">
        <v>2552</v>
      </c>
      <c r="E13" s="6">
        <v>1834</v>
      </c>
      <c r="F13" s="7">
        <v>1755</v>
      </c>
      <c r="G13" s="7">
        <v>3942</v>
      </c>
      <c r="H13" s="7">
        <v>8797</v>
      </c>
      <c r="I13" s="7">
        <v>8331</v>
      </c>
      <c r="J13" s="6">
        <v>5171</v>
      </c>
      <c r="K13" s="27">
        <f t="shared" si="0"/>
        <v>37155</v>
      </c>
    </row>
    <row r="14" spans="1:12" x14ac:dyDescent="0.35">
      <c r="A14" s="26" t="s">
        <v>29</v>
      </c>
      <c r="B14" s="6">
        <v>164</v>
      </c>
      <c r="C14" s="7">
        <v>224</v>
      </c>
      <c r="D14" s="7">
        <v>199</v>
      </c>
      <c r="E14" s="6">
        <v>171</v>
      </c>
      <c r="F14" s="7">
        <v>182</v>
      </c>
      <c r="G14" s="7">
        <v>180</v>
      </c>
      <c r="H14" s="7">
        <v>227</v>
      </c>
      <c r="I14" s="7">
        <v>230</v>
      </c>
      <c r="J14" s="6">
        <v>203</v>
      </c>
      <c r="K14" s="27">
        <f t="shared" si="0"/>
        <v>1780</v>
      </c>
    </row>
    <row r="15" spans="1:12" x14ac:dyDescent="0.35">
      <c r="A15" s="26" t="s">
        <v>30</v>
      </c>
      <c r="B15" s="6">
        <v>3140</v>
      </c>
      <c r="C15" s="7">
        <v>4765</v>
      </c>
      <c r="D15" s="7">
        <v>4352</v>
      </c>
      <c r="E15" s="6">
        <v>3294</v>
      </c>
      <c r="F15" s="7">
        <v>2244</v>
      </c>
      <c r="G15" s="7">
        <v>4553</v>
      </c>
      <c r="H15" s="7">
        <v>4242</v>
      </c>
      <c r="I15" s="7">
        <v>4249</v>
      </c>
      <c r="J15" s="6">
        <v>5447</v>
      </c>
      <c r="K15" s="27">
        <f t="shared" si="0"/>
        <v>36286</v>
      </c>
    </row>
    <row r="16" spans="1:12" x14ac:dyDescent="0.35">
      <c r="A16" s="26" t="s">
        <v>31</v>
      </c>
      <c r="B16" s="6">
        <v>5834</v>
      </c>
      <c r="C16" s="7">
        <v>7188</v>
      </c>
      <c r="D16" s="7">
        <v>1739</v>
      </c>
      <c r="E16" s="6">
        <v>6159</v>
      </c>
      <c r="F16" s="7">
        <v>3824</v>
      </c>
      <c r="G16" s="7">
        <v>6357</v>
      </c>
      <c r="H16" s="7">
        <v>2423</v>
      </c>
      <c r="I16" s="7">
        <v>2928</v>
      </c>
      <c r="J16" s="6">
        <v>4604</v>
      </c>
      <c r="K16" s="27">
        <f t="shared" si="0"/>
        <v>41056</v>
      </c>
    </row>
    <row r="17" spans="1:11" x14ac:dyDescent="0.35">
      <c r="A17" s="26" t="s">
        <v>32</v>
      </c>
      <c r="B17" s="6">
        <v>1548</v>
      </c>
      <c r="C17" s="7">
        <v>3492</v>
      </c>
      <c r="D17" s="7">
        <v>13915</v>
      </c>
      <c r="E17" s="6">
        <v>1614</v>
      </c>
      <c r="F17" s="7">
        <v>2800</v>
      </c>
      <c r="G17" s="7">
        <v>2043</v>
      </c>
      <c r="H17" s="7">
        <v>2719</v>
      </c>
      <c r="I17" s="7">
        <v>4026</v>
      </c>
      <c r="J17" s="6">
        <v>2206</v>
      </c>
      <c r="K17" s="27">
        <f t="shared" si="0"/>
        <v>34363</v>
      </c>
    </row>
    <row r="18" spans="1:11" x14ac:dyDescent="0.35">
      <c r="A18" s="26" t="s">
        <v>33</v>
      </c>
      <c r="B18" s="6">
        <v>38</v>
      </c>
      <c r="C18" s="7">
        <v>40</v>
      </c>
      <c r="D18" s="7">
        <v>80</v>
      </c>
      <c r="E18" s="6">
        <v>37</v>
      </c>
      <c r="F18" s="7">
        <v>52</v>
      </c>
      <c r="G18" s="7">
        <v>29</v>
      </c>
      <c r="H18" s="7">
        <v>46</v>
      </c>
      <c r="I18" s="7">
        <v>48</v>
      </c>
      <c r="J18" s="6">
        <v>39</v>
      </c>
      <c r="K18" s="27">
        <f t="shared" si="0"/>
        <v>409</v>
      </c>
    </row>
    <row r="19" spans="1:11" x14ac:dyDescent="0.35">
      <c r="A19" s="26" t="s">
        <v>34</v>
      </c>
      <c r="B19" s="6">
        <v>8567</v>
      </c>
      <c r="C19" s="7">
        <v>9588</v>
      </c>
      <c r="D19" s="7">
        <v>6444</v>
      </c>
      <c r="E19" s="6">
        <v>8885</v>
      </c>
      <c r="F19" s="7">
        <v>9296</v>
      </c>
      <c r="G19" s="7">
        <v>8090</v>
      </c>
      <c r="H19" s="7">
        <v>11702</v>
      </c>
      <c r="I19" s="7">
        <v>10069</v>
      </c>
      <c r="J19" s="6">
        <v>8377</v>
      </c>
      <c r="K19" s="27">
        <f t="shared" si="0"/>
        <v>81018</v>
      </c>
    </row>
    <row r="20" spans="1:11" x14ac:dyDescent="0.35">
      <c r="A20" s="26" t="s">
        <v>35</v>
      </c>
      <c r="B20" s="6">
        <v>85</v>
      </c>
      <c r="C20" s="7">
        <v>129</v>
      </c>
      <c r="D20" s="7">
        <v>83</v>
      </c>
      <c r="E20" s="6">
        <v>104</v>
      </c>
      <c r="F20" s="7">
        <v>77</v>
      </c>
      <c r="G20" s="7">
        <v>73</v>
      </c>
      <c r="H20" s="7">
        <v>91</v>
      </c>
      <c r="I20" s="7">
        <v>80</v>
      </c>
      <c r="J20" s="6">
        <v>106</v>
      </c>
      <c r="K20" s="27">
        <f t="shared" si="0"/>
        <v>828</v>
      </c>
    </row>
    <row r="21" spans="1:11" ht="21.65" customHeight="1" thickBot="1" x14ac:dyDescent="0.4">
      <c r="A21" s="29" t="s">
        <v>41</v>
      </c>
      <c r="B21" s="9">
        <f t="shared" ref="B21:K21" si="1">SUM(B8:B20)</f>
        <v>27147</v>
      </c>
      <c r="C21" s="9">
        <f t="shared" si="1"/>
        <v>34299</v>
      </c>
      <c r="D21" s="9">
        <f t="shared" si="1"/>
        <v>33588</v>
      </c>
      <c r="E21" s="9">
        <f t="shared" si="1"/>
        <v>28402</v>
      </c>
      <c r="F21" s="9">
        <f t="shared" si="1"/>
        <v>25842</v>
      </c>
      <c r="G21" s="9">
        <f t="shared" si="1"/>
        <v>31814</v>
      </c>
      <c r="H21" s="9">
        <f t="shared" si="1"/>
        <v>36264</v>
      </c>
      <c r="I21" s="9">
        <f t="shared" si="1"/>
        <v>36453</v>
      </c>
      <c r="J21" s="9">
        <f t="shared" si="1"/>
        <v>32209</v>
      </c>
      <c r="K21" s="9">
        <f t="shared" si="1"/>
        <v>286018</v>
      </c>
    </row>
    <row r="22" spans="1:11" x14ac:dyDescent="0.35">
      <c r="A22" s="15"/>
      <c r="B22" s="30"/>
      <c r="C22" s="30"/>
      <c r="D22" s="30"/>
      <c r="E22" s="30"/>
      <c r="F22" s="30"/>
      <c r="G22" s="30"/>
      <c r="H22" s="30"/>
      <c r="I22" s="30"/>
      <c r="J22" s="14"/>
      <c r="K22" s="30"/>
    </row>
    <row r="23" spans="1:11" x14ac:dyDescent="0.35">
      <c r="A23" s="15" t="s">
        <v>42</v>
      </c>
      <c r="B23" s="31"/>
      <c r="C23" s="31"/>
      <c r="D23" s="31"/>
      <c r="E23" s="31"/>
      <c r="F23" s="31"/>
      <c r="G23" s="31"/>
      <c r="H23" s="31"/>
      <c r="I23" s="31"/>
      <c r="J23" s="14"/>
      <c r="K23" s="30"/>
    </row>
    <row r="24" spans="1:11" x14ac:dyDescent="0.35">
      <c r="A24" s="56" t="s">
        <v>43</v>
      </c>
      <c r="B24" s="6">
        <v>0</v>
      </c>
      <c r="C24" s="65">
        <v>0</v>
      </c>
      <c r="D24" s="6">
        <v>0</v>
      </c>
      <c r="E24" s="6">
        <v>0</v>
      </c>
      <c r="F24" s="65">
        <v>0</v>
      </c>
      <c r="G24" s="63">
        <v>0</v>
      </c>
      <c r="H24" s="6">
        <v>0</v>
      </c>
      <c r="I24" s="6">
        <v>0</v>
      </c>
      <c r="J24" s="6">
        <v>0</v>
      </c>
      <c r="K24" s="27">
        <f t="shared" ref="K24:K27" si="2">SUM(B24:J24)</f>
        <v>0</v>
      </c>
    </row>
    <row r="25" spans="1:11" x14ac:dyDescent="0.35">
      <c r="A25" s="56" t="s">
        <v>44</v>
      </c>
      <c r="B25" s="6">
        <v>15</v>
      </c>
      <c r="C25" s="65">
        <v>23</v>
      </c>
      <c r="D25" s="6">
        <v>11</v>
      </c>
      <c r="E25" s="6">
        <v>29</v>
      </c>
      <c r="F25" s="65">
        <v>13</v>
      </c>
      <c r="G25" s="6">
        <v>19</v>
      </c>
      <c r="H25" s="6">
        <v>25</v>
      </c>
      <c r="I25" s="6">
        <v>16</v>
      </c>
      <c r="J25" s="6">
        <v>19</v>
      </c>
      <c r="K25" s="27">
        <f t="shared" si="2"/>
        <v>170</v>
      </c>
    </row>
    <row r="26" spans="1:11" x14ac:dyDescent="0.35">
      <c r="A26" s="56" t="s">
        <v>45</v>
      </c>
      <c r="B26" s="6">
        <v>2</v>
      </c>
      <c r="C26" s="65">
        <v>0</v>
      </c>
      <c r="D26" s="6"/>
      <c r="E26" s="6">
        <v>0</v>
      </c>
      <c r="F26" s="65">
        <v>0</v>
      </c>
      <c r="G26" s="6">
        <v>3</v>
      </c>
      <c r="H26" s="6">
        <v>1</v>
      </c>
      <c r="I26" s="6">
        <v>0</v>
      </c>
      <c r="J26" s="6">
        <v>0</v>
      </c>
      <c r="K26" s="27">
        <f t="shared" si="2"/>
        <v>6</v>
      </c>
    </row>
    <row r="27" spans="1:11" x14ac:dyDescent="0.35">
      <c r="A27" s="56" t="s">
        <v>46</v>
      </c>
      <c r="B27" s="6">
        <v>53</v>
      </c>
      <c r="C27" s="65">
        <v>62</v>
      </c>
      <c r="D27" s="6">
        <v>50</v>
      </c>
      <c r="E27" s="6">
        <v>49</v>
      </c>
      <c r="F27" s="65">
        <v>45</v>
      </c>
      <c r="G27" s="6">
        <v>55</v>
      </c>
      <c r="H27" s="6">
        <v>68</v>
      </c>
      <c r="I27" s="6">
        <v>81</v>
      </c>
      <c r="J27" s="6">
        <v>60</v>
      </c>
      <c r="K27" s="27">
        <f t="shared" si="2"/>
        <v>523</v>
      </c>
    </row>
    <row r="28" spans="1:11" ht="15" thickBot="1" x14ac:dyDescent="0.4">
      <c r="A28" s="32" t="s">
        <v>47</v>
      </c>
      <c r="B28" s="9">
        <f t="shared" ref="B28:K28" si="3">SUM(B24:B27)</f>
        <v>70</v>
      </c>
      <c r="C28" s="9">
        <f t="shared" si="3"/>
        <v>85</v>
      </c>
      <c r="D28" s="9">
        <f t="shared" si="3"/>
        <v>61</v>
      </c>
      <c r="E28" s="9">
        <f t="shared" si="3"/>
        <v>78</v>
      </c>
      <c r="F28" s="9">
        <f t="shared" si="3"/>
        <v>58</v>
      </c>
      <c r="G28" s="9">
        <f t="shared" si="3"/>
        <v>77</v>
      </c>
      <c r="H28" s="9">
        <f>SUM(H24:H27)</f>
        <v>94</v>
      </c>
      <c r="I28" s="9">
        <f>SUM(I24:I27)</f>
        <v>97</v>
      </c>
      <c r="J28" s="9">
        <f>SUM(J24:J27)</f>
        <v>79</v>
      </c>
      <c r="K28" s="9">
        <f t="shared" si="3"/>
        <v>699</v>
      </c>
    </row>
    <row r="29" spans="1:11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14"/>
      <c r="K29" s="30"/>
    </row>
    <row r="30" spans="1:11" x14ac:dyDescent="0.35">
      <c r="A30" s="32" t="s">
        <v>48</v>
      </c>
      <c r="B30" s="27">
        <f t="shared" ref="B30:K30" si="4">B21+B28</f>
        <v>27217</v>
      </c>
      <c r="C30" s="27">
        <f t="shared" si="4"/>
        <v>34384</v>
      </c>
      <c r="D30" s="27">
        <f t="shared" si="4"/>
        <v>33649</v>
      </c>
      <c r="E30" s="27">
        <f t="shared" si="4"/>
        <v>28480</v>
      </c>
      <c r="F30" s="27">
        <f t="shared" si="4"/>
        <v>25900</v>
      </c>
      <c r="G30" s="27">
        <f t="shared" si="4"/>
        <v>31891</v>
      </c>
      <c r="H30" s="27">
        <f t="shared" si="4"/>
        <v>36358</v>
      </c>
      <c r="I30" s="27">
        <f t="shared" si="4"/>
        <v>36550</v>
      </c>
      <c r="J30" s="27">
        <f t="shared" si="4"/>
        <v>32288</v>
      </c>
      <c r="K30" s="27">
        <f t="shared" si="4"/>
        <v>286717</v>
      </c>
    </row>
    <row r="31" spans="1:11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14"/>
      <c r="K31" s="30"/>
    </row>
    <row r="32" spans="1:11" x14ac:dyDescent="0.35">
      <c r="A32" s="15" t="s">
        <v>49</v>
      </c>
      <c r="B32" s="11">
        <v>57226</v>
      </c>
      <c r="C32" s="11">
        <v>64247</v>
      </c>
      <c r="D32" s="11">
        <v>57352</v>
      </c>
      <c r="E32" s="11">
        <v>62405</v>
      </c>
      <c r="F32" s="11">
        <v>55417</v>
      </c>
      <c r="G32" s="34">
        <v>57113</v>
      </c>
      <c r="H32" s="10">
        <v>62265</v>
      </c>
      <c r="I32" s="10">
        <v>61800</v>
      </c>
      <c r="J32" s="48">
        <v>55338</v>
      </c>
      <c r="K32" s="27">
        <f t="shared" ref="K32" si="5">SUM(B32:J32)</f>
        <v>533163</v>
      </c>
    </row>
    <row r="33" spans="1:13" x14ac:dyDescent="0.35">
      <c r="A33" s="15" t="s">
        <v>50</v>
      </c>
      <c r="B33" s="35">
        <f>B30/B32</f>
        <v>0.47560549400622093</v>
      </c>
      <c r="C33" s="35">
        <f t="shared" ref="C33:K33" si="6">C30/C32</f>
        <v>0.53518452223450119</v>
      </c>
      <c r="D33" s="35">
        <f t="shared" si="6"/>
        <v>0.58671014088436324</v>
      </c>
      <c r="E33" s="35">
        <f t="shared" si="6"/>
        <v>0.45637368800576877</v>
      </c>
      <c r="F33" s="35">
        <f t="shared" si="6"/>
        <v>0.46736560983091829</v>
      </c>
      <c r="G33" s="35">
        <f t="shared" si="6"/>
        <v>0.5583842557736417</v>
      </c>
      <c r="H33" s="35">
        <f>H30/H32</f>
        <v>0.58392355255761663</v>
      </c>
      <c r="I33" s="35">
        <f>I30/I32</f>
        <v>0.59142394822006472</v>
      </c>
      <c r="J33" s="35">
        <f>J30/J32</f>
        <v>0.58346886407170484</v>
      </c>
      <c r="K33" s="35">
        <f t="shared" si="6"/>
        <v>0.53776612405587032</v>
      </c>
    </row>
    <row r="34" spans="1:13" x14ac:dyDescent="0.3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t="s">
        <v>51</v>
      </c>
    </row>
    <row r="35" spans="1:13" x14ac:dyDescent="0.3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t="s">
        <v>152</v>
      </c>
    </row>
    <row r="36" spans="1:13" ht="1" customHeight="1" x14ac:dyDescent="0.35">
      <c r="A36" t="s">
        <v>53</v>
      </c>
    </row>
    <row r="37" spans="1:13" hidden="1" x14ac:dyDescent="0.35">
      <c r="A37" t="s">
        <v>54</v>
      </c>
    </row>
    <row r="38" spans="1:13" hidden="1" x14ac:dyDescent="0.35">
      <c r="A38" t="s">
        <v>55</v>
      </c>
    </row>
    <row r="39" spans="1:13" hidden="1" x14ac:dyDescent="0.35">
      <c r="A39" t="s">
        <v>56</v>
      </c>
    </row>
    <row r="40" spans="1:13" hidden="1" x14ac:dyDescent="0.35">
      <c r="A40" t="s">
        <v>57</v>
      </c>
    </row>
    <row r="41" spans="1:13" hidden="1" x14ac:dyDescent="0.35">
      <c r="A41" t="s">
        <v>58</v>
      </c>
    </row>
    <row r="42" spans="1:13" hidden="1" x14ac:dyDescent="0.35">
      <c r="A42" t="s">
        <v>59</v>
      </c>
    </row>
    <row r="43" spans="1:13" hidden="1" x14ac:dyDescent="0.35">
      <c r="A43" t="s">
        <v>60</v>
      </c>
    </row>
    <row r="44" spans="1:13" hidden="1" x14ac:dyDescent="0.35">
      <c r="A44" t="s">
        <v>61</v>
      </c>
    </row>
    <row r="45" spans="1:13" hidden="1" x14ac:dyDescent="0.35">
      <c r="A45" t="s">
        <v>62</v>
      </c>
    </row>
    <row r="46" spans="1:13" hidden="1" x14ac:dyDescent="0.35">
      <c r="A46" t="s">
        <v>63</v>
      </c>
    </row>
    <row r="47" spans="1:13" hidden="1" x14ac:dyDescent="0.35">
      <c r="A47" t="s">
        <v>64</v>
      </c>
    </row>
    <row r="48" spans="1:13" hidden="1" x14ac:dyDescent="0.35">
      <c r="A48" t="s">
        <v>65</v>
      </c>
    </row>
    <row r="49" spans="1:1" hidden="1" x14ac:dyDescent="0.35">
      <c r="A49" t="s">
        <v>66</v>
      </c>
    </row>
    <row r="50" spans="1:1" hidden="1" x14ac:dyDescent="0.35">
      <c r="A50" t="s">
        <v>67</v>
      </c>
    </row>
    <row r="51" spans="1:1" hidden="1" x14ac:dyDescent="0.35">
      <c r="A51" t="s">
        <v>68</v>
      </c>
    </row>
    <row r="52" spans="1:1" hidden="1" x14ac:dyDescent="0.35">
      <c r="A52" t="s">
        <v>69</v>
      </c>
    </row>
    <row r="53" spans="1:1" hidden="1" x14ac:dyDescent="0.35">
      <c r="A53" t="s">
        <v>70</v>
      </c>
    </row>
    <row r="54" spans="1:1" hidden="1" x14ac:dyDescent="0.35">
      <c r="A54" t="s">
        <v>71</v>
      </c>
    </row>
    <row r="55" spans="1:1" hidden="1" x14ac:dyDescent="0.35">
      <c r="A55" t="s">
        <v>72</v>
      </c>
    </row>
    <row r="56" spans="1:1" ht="1.5" customHeight="1" x14ac:dyDescent="0.35">
      <c r="A56" t="s">
        <v>73</v>
      </c>
    </row>
    <row r="57" spans="1:1" hidden="1" x14ac:dyDescent="0.35">
      <c r="A57" t="s">
        <v>74</v>
      </c>
    </row>
    <row r="58" spans="1:1" hidden="1" x14ac:dyDescent="0.35">
      <c r="A58" t="s">
        <v>75</v>
      </c>
    </row>
    <row r="59" spans="1:1" hidden="1" x14ac:dyDescent="0.35">
      <c r="A59" t="s">
        <v>76</v>
      </c>
    </row>
    <row r="60" spans="1:1" hidden="1" x14ac:dyDescent="0.35">
      <c r="A60" t="s">
        <v>77</v>
      </c>
    </row>
    <row r="61" spans="1:1" hidden="1" x14ac:dyDescent="0.35">
      <c r="A61" t="s">
        <v>78</v>
      </c>
    </row>
    <row r="62" spans="1:1" hidden="1" x14ac:dyDescent="0.35">
      <c r="A62" t="s">
        <v>79</v>
      </c>
    </row>
    <row r="63" spans="1:1" hidden="1" x14ac:dyDescent="0.35">
      <c r="A63" t="s">
        <v>80</v>
      </c>
    </row>
    <row r="64" spans="1:1" hidden="1" x14ac:dyDescent="0.35">
      <c r="A64" t="s">
        <v>81</v>
      </c>
    </row>
    <row r="65" spans="1:1" hidden="1" x14ac:dyDescent="0.35">
      <c r="A65" t="s">
        <v>82</v>
      </c>
    </row>
    <row r="66" spans="1:1" hidden="1" x14ac:dyDescent="0.35">
      <c r="A66" t="s">
        <v>83</v>
      </c>
    </row>
    <row r="67" spans="1:1" hidden="1" x14ac:dyDescent="0.35">
      <c r="A67" t="s">
        <v>8</v>
      </c>
    </row>
    <row r="68" spans="1:1" hidden="1" x14ac:dyDescent="0.35">
      <c r="A68" t="s">
        <v>84</v>
      </c>
    </row>
    <row r="69" spans="1:1" hidden="1" x14ac:dyDescent="0.35">
      <c r="A69" t="s">
        <v>85</v>
      </c>
    </row>
    <row r="70" spans="1:1" hidden="1" x14ac:dyDescent="0.35">
      <c r="A70" t="s">
        <v>86</v>
      </c>
    </row>
    <row r="71" spans="1:1" hidden="1" x14ac:dyDescent="0.35">
      <c r="A71" t="s">
        <v>87</v>
      </c>
    </row>
    <row r="72" spans="1:1" hidden="1" x14ac:dyDescent="0.35">
      <c r="A72" t="s">
        <v>88</v>
      </c>
    </row>
    <row r="73" spans="1:1" ht="7" hidden="1" customHeight="1" x14ac:dyDescent="0.35">
      <c r="A73" t="s">
        <v>89</v>
      </c>
    </row>
    <row r="74" spans="1:1" hidden="1" x14ac:dyDescent="0.35">
      <c r="A74" t="s">
        <v>90</v>
      </c>
    </row>
    <row r="75" spans="1:1" hidden="1" x14ac:dyDescent="0.35">
      <c r="A75" t="s">
        <v>91</v>
      </c>
    </row>
    <row r="76" spans="1:1" hidden="1" x14ac:dyDescent="0.35">
      <c r="A76" t="s">
        <v>92</v>
      </c>
    </row>
    <row r="77" spans="1:1" hidden="1" x14ac:dyDescent="0.35">
      <c r="A77" t="s">
        <v>93</v>
      </c>
    </row>
    <row r="78" spans="1:1" hidden="1" x14ac:dyDescent="0.35">
      <c r="A78" t="s">
        <v>94</v>
      </c>
    </row>
    <row r="79" spans="1:1" hidden="1" x14ac:dyDescent="0.35">
      <c r="A79" t="s">
        <v>95</v>
      </c>
    </row>
    <row r="80" spans="1:1" hidden="1" x14ac:dyDescent="0.35">
      <c r="A80" t="s">
        <v>96</v>
      </c>
    </row>
    <row r="81" spans="1:1" hidden="1" x14ac:dyDescent="0.35">
      <c r="A81" t="s">
        <v>97</v>
      </c>
    </row>
    <row r="82" spans="1:1" hidden="1" x14ac:dyDescent="0.35">
      <c r="A82" t="s">
        <v>98</v>
      </c>
    </row>
    <row r="83" spans="1:1" hidden="1" x14ac:dyDescent="0.35">
      <c r="A83" t="s">
        <v>99</v>
      </c>
    </row>
    <row r="84" spans="1:1" hidden="1" x14ac:dyDescent="0.35">
      <c r="A84" t="s">
        <v>100</v>
      </c>
    </row>
    <row r="85" spans="1:1" hidden="1" x14ac:dyDescent="0.35">
      <c r="A85" t="s">
        <v>101</v>
      </c>
    </row>
    <row r="86" spans="1:1" hidden="1" x14ac:dyDescent="0.35">
      <c r="A86" t="s">
        <v>102</v>
      </c>
    </row>
    <row r="87" spans="1:1" hidden="1" x14ac:dyDescent="0.35">
      <c r="A87" t="s">
        <v>103</v>
      </c>
    </row>
    <row r="88" spans="1:1" hidden="1" x14ac:dyDescent="0.35">
      <c r="A88" t="s">
        <v>104</v>
      </c>
    </row>
    <row r="89" spans="1:1" hidden="1" x14ac:dyDescent="0.35">
      <c r="A89" t="s">
        <v>105</v>
      </c>
    </row>
    <row r="90" spans="1:1" hidden="1" x14ac:dyDescent="0.35">
      <c r="A90" t="s">
        <v>106</v>
      </c>
    </row>
    <row r="91" spans="1:1" hidden="1" x14ac:dyDescent="0.35">
      <c r="A91" t="s">
        <v>107</v>
      </c>
    </row>
    <row r="92" spans="1:1" hidden="1" x14ac:dyDescent="0.35">
      <c r="A92" t="s">
        <v>108</v>
      </c>
    </row>
    <row r="93" spans="1:1" hidden="1" x14ac:dyDescent="0.35">
      <c r="A93" t="s">
        <v>109</v>
      </c>
    </row>
    <row r="94" spans="1:1" hidden="1" x14ac:dyDescent="0.35">
      <c r="A94" t="s">
        <v>110</v>
      </c>
    </row>
    <row r="95" spans="1:1" hidden="1" x14ac:dyDescent="0.35">
      <c r="A95" t="s">
        <v>111</v>
      </c>
    </row>
    <row r="96" spans="1:1" hidden="1" x14ac:dyDescent="0.35">
      <c r="A96" t="s">
        <v>112</v>
      </c>
    </row>
    <row r="97" spans="1:1" hidden="1" x14ac:dyDescent="0.35">
      <c r="A97" t="s">
        <v>113</v>
      </c>
    </row>
    <row r="98" spans="1:1" hidden="1" x14ac:dyDescent="0.35">
      <c r="A98" t="s">
        <v>114</v>
      </c>
    </row>
    <row r="99" spans="1:1" hidden="1" x14ac:dyDescent="0.35">
      <c r="A99" t="s">
        <v>115</v>
      </c>
    </row>
    <row r="100" spans="1:1" hidden="1" x14ac:dyDescent="0.35">
      <c r="A100" t="s">
        <v>116</v>
      </c>
    </row>
    <row r="101" spans="1:1" ht="4.5" hidden="1" customHeight="1" x14ac:dyDescent="0.35">
      <c r="A101" t="s">
        <v>117</v>
      </c>
    </row>
    <row r="102" spans="1:1" hidden="1" x14ac:dyDescent="0.35">
      <c r="A102" t="s">
        <v>118</v>
      </c>
    </row>
    <row r="103" spans="1:1" hidden="1" x14ac:dyDescent="0.35">
      <c r="A103" t="s">
        <v>119</v>
      </c>
    </row>
    <row r="104" spans="1:1" hidden="1" x14ac:dyDescent="0.35">
      <c r="A104" t="s">
        <v>120</v>
      </c>
    </row>
    <row r="105" spans="1:1" hidden="1" x14ac:dyDescent="0.35">
      <c r="A105" t="s">
        <v>121</v>
      </c>
    </row>
    <row r="106" spans="1:1" hidden="1" x14ac:dyDescent="0.35">
      <c r="A106" t="s">
        <v>122</v>
      </c>
    </row>
    <row r="107" spans="1:1" hidden="1" x14ac:dyDescent="0.35">
      <c r="A107" t="s">
        <v>123</v>
      </c>
    </row>
    <row r="108" spans="1:1" hidden="1" x14ac:dyDescent="0.35">
      <c r="A108" t="s">
        <v>124</v>
      </c>
    </row>
    <row r="109" spans="1:1" hidden="1" x14ac:dyDescent="0.35">
      <c r="A109" s="61"/>
    </row>
    <row r="110" spans="1:1" hidden="1" x14ac:dyDescent="0.35">
      <c r="A110" t="s">
        <v>125</v>
      </c>
    </row>
    <row r="111" spans="1:1" hidden="1" x14ac:dyDescent="0.35">
      <c r="A111" t="s">
        <v>2</v>
      </c>
    </row>
    <row r="112" spans="1:1" hidden="1" x14ac:dyDescent="0.35">
      <c r="A112" t="s">
        <v>126</v>
      </c>
    </row>
    <row r="113" spans="1:1" hidden="1" x14ac:dyDescent="0.35">
      <c r="A113" t="s">
        <v>127</v>
      </c>
    </row>
    <row r="114" spans="1:1" hidden="1" x14ac:dyDescent="0.35">
      <c r="A114" t="s">
        <v>128</v>
      </c>
    </row>
    <row r="115" spans="1:1" hidden="1" x14ac:dyDescent="0.35">
      <c r="A115" t="s">
        <v>129</v>
      </c>
    </row>
    <row r="116" spans="1:1" hidden="1" x14ac:dyDescent="0.35">
      <c r="A116" t="s">
        <v>130</v>
      </c>
    </row>
    <row r="117" spans="1:1" hidden="1" x14ac:dyDescent="0.35">
      <c r="A117" t="s">
        <v>131</v>
      </c>
    </row>
  </sheetData>
  <mergeCells count="3">
    <mergeCell ref="B3:C3"/>
    <mergeCell ref="B5:F5"/>
    <mergeCell ref="H5:I5"/>
  </mergeCells>
  <dataValidations count="1">
    <dataValidation type="list" allowBlank="1" showInputMessage="1" showErrorMessage="1" sqref="B4:C4" xr:uid="{2C562BD4-3558-4476-96B3-4BA1A22510D7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AA0D-AF6C-4BEE-BD1E-8E8E3F976B24}">
  <sheetPr>
    <pageSetUpPr fitToPage="1"/>
  </sheetPr>
  <dimension ref="A1:N119"/>
  <sheetViews>
    <sheetView workbookViewId="0"/>
  </sheetViews>
  <sheetFormatPr defaultRowHeight="14.5" x14ac:dyDescent="0.35"/>
  <cols>
    <col min="1" max="1" width="45.90625" style="14" customWidth="1"/>
    <col min="2" max="2" width="15.453125" style="14" customWidth="1"/>
    <col min="3" max="3" width="17.81640625" style="14" customWidth="1"/>
    <col min="4" max="4" width="13.81640625" style="14" customWidth="1"/>
    <col min="5" max="5" width="13.1796875" style="14" customWidth="1"/>
    <col min="6" max="6" width="13.453125" style="14" customWidth="1"/>
    <col min="7" max="7" width="14.7265625" style="14" customWidth="1"/>
    <col min="8" max="8" width="14.54296875" style="14" customWidth="1"/>
    <col min="9" max="9" width="13.453125" style="14" customWidth="1"/>
    <col min="10" max="10" width="13.7265625" style="14" customWidth="1"/>
    <col min="11" max="11" width="13.90625" style="14" customWidth="1"/>
    <col min="12" max="12" width="13.6328125" style="14" customWidth="1"/>
    <col min="13" max="13" width="15.81640625" style="14" customWidth="1"/>
    <col min="14" max="14" width="42.54296875" style="14" hidden="1" customWidth="1"/>
    <col min="15" max="15" width="9.54296875" style="14" customWidth="1"/>
    <col min="16" max="16" width="30.54296875" style="14" customWidth="1"/>
    <col min="17" max="17" width="9.1796875" style="14" customWidth="1"/>
    <col min="18" max="16384" width="8.7265625" style="14"/>
  </cols>
  <sheetData>
    <row r="1" spans="1:13" ht="18.5" x14ac:dyDescent="0.35">
      <c r="A1" s="12" t="s">
        <v>0</v>
      </c>
      <c r="B1" s="13"/>
      <c r="C1" s="13" t="s">
        <v>1</v>
      </c>
      <c r="D1" s="13" t="s">
        <v>1</v>
      </c>
      <c r="E1" s="13"/>
      <c r="F1" s="13"/>
      <c r="G1" s="13"/>
      <c r="H1" s="13"/>
      <c r="I1" s="13"/>
      <c r="J1" s="13"/>
      <c r="K1" s="13"/>
      <c r="L1" s="13"/>
    </row>
    <row r="2" spans="1:13" ht="15" thickBot="1" x14ac:dyDescent="0.4">
      <c r="A2" s="15"/>
      <c r="B2" s="13"/>
      <c r="C2" s="13"/>
      <c r="D2" s="13" t="s">
        <v>1</v>
      </c>
      <c r="E2" s="13"/>
      <c r="F2" s="13"/>
      <c r="G2" s="13"/>
      <c r="H2" s="13"/>
      <c r="I2" s="13"/>
      <c r="J2" s="13" t="s">
        <v>1</v>
      </c>
      <c r="K2" s="13"/>
    </row>
    <row r="3" spans="1:13" s="18" customFormat="1" ht="16" thickBot="1" x14ac:dyDescent="0.4">
      <c r="A3" s="16" t="s">
        <v>132</v>
      </c>
      <c r="B3" s="66" t="s">
        <v>129</v>
      </c>
      <c r="C3" s="67"/>
      <c r="D3" s="17"/>
      <c r="E3" s="17"/>
      <c r="F3" s="17" t="s">
        <v>1</v>
      </c>
      <c r="G3" s="17"/>
      <c r="H3" s="17"/>
      <c r="I3" s="17"/>
      <c r="J3" s="17"/>
      <c r="K3" s="17"/>
      <c r="L3" s="17"/>
    </row>
    <row r="4" spans="1:13" s="18" customFormat="1" ht="15.5" x14ac:dyDescent="0.35">
      <c r="A4" s="16"/>
      <c r="B4" s="36"/>
      <c r="C4" s="36"/>
      <c r="D4" s="17"/>
      <c r="E4" s="17"/>
      <c r="F4" s="17"/>
      <c r="G4" s="17"/>
      <c r="H4" s="17"/>
      <c r="I4" s="17"/>
      <c r="J4" s="17"/>
      <c r="K4" s="17"/>
      <c r="L4" s="17"/>
    </row>
    <row r="5" spans="1:13" ht="34.5" customHeight="1" x14ac:dyDescent="0.35">
      <c r="A5" s="19" t="s">
        <v>3</v>
      </c>
      <c r="B5" s="68" t="s">
        <v>153</v>
      </c>
      <c r="C5" s="69"/>
      <c r="D5" s="70"/>
      <c r="E5" s="68" t="s">
        <v>154</v>
      </c>
      <c r="F5" s="69"/>
      <c r="G5" s="70"/>
      <c r="H5" s="68" t="s">
        <v>155</v>
      </c>
      <c r="I5" s="70"/>
      <c r="J5" s="68" t="s">
        <v>156</v>
      </c>
      <c r="K5" s="70"/>
      <c r="L5" s="1"/>
    </row>
    <row r="6" spans="1:13" ht="56.5" customHeight="1" x14ac:dyDescent="0.35">
      <c r="A6" s="20" t="s">
        <v>157</v>
      </c>
      <c r="B6" s="50" t="s">
        <v>158</v>
      </c>
      <c r="C6" s="50" t="s">
        <v>159</v>
      </c>
      <c r="D6" s="50" t="s">
        <v>160</v>
      </c>
      <c r="E6" s="51" t="s">
        <v>161</v>
      </c>
      <c r="F6" s="51" t="s">
        <v>162</v>
      </c>
      <c r="G6" s="51" t="s">
        <v>163</v>
      </c>
      <c r="H6" s="4" t="s">
        <v>164</v>
      </c>
      <c r="I6" s="4" t="s">
        <v>165</v>
      </c>
      <c r="J6" s="5" t="s">
        <v>166</v>
      </c>
      <c r="K6" s="5" t="s">
        <v>167</v>
      </c>
      <c r="L6" s="21" t="s">
        <v>17</v>
      </c>
      <c r="M6" s="14" t="s">
        <v>1</v>
      </c>
    </row>
    <row r="7" spans="1:13" ht="16.399999999999999" customHeight="1" x14ac:dyDescent="0.35">
      <c r="A7" s="20" t="s">
        <v>18</v>
      </c>
      <c r="B7" s="22"/>
      <c r="C7" s="22"/>
      <c r="D7" s="22"/>
      <c r="E7" s="22"/>
      <c r="F7" s="23"/>
      <c r="G7" s="24"/>
      <c r="H7" s="22"/>
      <c r="I7" s="22"/>
      <c r="J7" s="23"/>
      <c r="K7" s="23"/>
      <c r="L7" s="25"/>
    </row>
    <row r="8" spans="1:13" x14ac:dyDescent="0.35">
      <c r="A8" s="26" t="s">
        <v>19</v>
      </c>
      <c r="B8" s="6">
        <v>28</v>
      </c>
      <c r="C8" s="7">
        <v>37</v>
      </c>
      <c r="D8" s="7">
        <v>55</v>
      </c>
      <c r="E8" s="7">
        <v>66</v>
      </c>
      <c r="F8" s="7">
        <v>40</v>
      </c>
      <c r="G8" s="7">
        <v>68</v>
      </c>
      <c r="H8" s="7">
        <v>35</v>
      </c>
      <c r="I8" s="7">
        <v>43</v>
      </c>
      <c r="J8" s="7">
        <v>44</v>
      </c>
      <c r="K8" s="7">
        <v>49</v>
      </c>
      <c r="L8" s="27">
        <f t="shared" ref="L8:L22" si="0">SUM(B8:K8)</f>
        <v>465</v>
      </c>
    </row>
    <row r="9" spans="1:13" x14ac:dyDescent="0.35">
      <c r="A9" s="26" t="s">
        <v>20</v>
      </c>
      <c r="B9" s="6">
        <v>180</v>
      </c>
      <c r="C9" s="7">
        <v>188</v>
      </c>
      <c r="D9" s="7">
        <v>298</v>
      </c>
      <c r="E9" s="7">
        <v>209</v>
      </c>
      <c r="F9" s="7">
        <v>202</v>
      </c>
      <c r="G9" s="7">
        <v>193</v>
      </c>
      <c r="H9" s="7">
        <v>233</v>
      </c>
      <c r="I9" s="7">
        <v>249</v>
      </c>
      <c r="J9" s="7">
        <v>210</v>
      </c>
      <c r="K9" s="7">
        <v>308</v>
      </c>
      <c r="L9" s="27">
        <f t="shared" si="0"/>
        <v>2270</v>
      </c>
    </row>
    <row r="10" spans="1:13" x14ac:dyDescent="0.35">
      <c r="A10" s="26" t="s">
        <v>25</v>
      </c>
      <c r="B10" s="6">
        <v>139</v>
      </c>
      <c r="C10" s="7">
        <v>140</v>
      </c>
      <c r="D10" s="7">
        <v>176</v>
      </c>
      <c r="E10" s="7">
        <v>169</v>
      </c>
      <c r="F10" s="7">
        <v>143</v>
      </c>
      <c r="G10" s="7">
        <v>213</v>
      </c>
      <c r="H10" s="7">
        <v>199</v>
      </c>
      <c r="I10" s="7">
        <v>185</v>
      </c>
      <c r="J10" s="7">
        <v>230</v>
      </c>
      <c r="K10" s="7">
        <v>206</v>
      </c>
      <c r="L10" s="27">
        <f t="shared" si="0"/>
        <v>1800</v>
      </c>
    </row>
    <row r="11" spans="1:13" x14ac:dyDescent="0.35">
      <c r="A11" s="26" t="s">
        <v>26</v>
      </c>
      <c r="B11" s="6">
        <v>299</v>
      </c>
      <c r="C11" s="7">
        <v>224</v>
      </c>
      <c r="D11" s="7">
        <v>210</v>
      </c>
      <c r="E11" s="7">
        <v>190</v>
      </c>
      <c r="F11" s="7">
        <v>181</v>
      </c>
      <c r="G11" s="7">
        <v>158</v>
      </c>
      <c r="H11" s="7">
        <v>193</v>
      </c>
      <c r="I11" s="7">
        <v>265</v>
      </c>
      <c r="J11" s="7">
        <v>306</v>
      </c>
      <c r="K11" s="7">
        <v>328</v>
      </c>
      <c r="L11" s="27">
        <f t="shared" si="0"/>
        <v>2354</v>
      </c>
    </row>
    <row r="12" spans="1:13" x14ac:dyDescent="0.35">
      <c r="A12" s="26" t="s">
        <v>27</v>
      </c>
      <c r="B12" s="6">
        <v>3914</v>
      </c>
      <c r="C12" s="7">
        <v>6676</v>
      </c>
      <c r="D12" s="7">
        <v>6955</v>
      </c>
      <c r="E12" s="7">
        <v>7410</v>
      </c>
      <c r="F12" s="7">
        <v>6401</v>
      </c>
      <c r="G12" s="7">
        <v>9989</v>
      </c>
      <c r="H12" s="7">
        <v>5205</v>
      </c>
      <c r="I12" s="7">
        <v>5734</v>
      </c>
      <c r="J12" s="7">
        <v>4125</v>
      </c>
      <c r="K12" s="7">
        <v>3414</v>
      </c>
      <c r="L12" s="27">
        <f t="shared" si="0"/>
        <v>59823</v>
      </c>
    </row>
    <row r="13" spans="1:13" x14ac:dyDescent="0.35">
      <c r="A13" s="26" t="s">
        <v>28</v>
      </c>
      <c r="B13" s="6">
        <v>3884</v>
      </c>
      <c r="C13" s="7">
        <v>9042</v>
      </c>
      <c r="D13" s="7">
        <v>4329</v>
      </c>
      <c r="E13" s="7">
        <v>9490</v>
      </c>
      <c r="F13" s="7">
        <v>12695</v>
      </c>
      <c r="G13" s="7">
        <v>6063</v>
      </c>
      <c r="H13" s="7">
        <v>7284</v>
      </c>
      <c r="I13" s="7">
        <v>6091</v>
      </c>
      <c r="J13" s="7">
        <v>2139</v>
      </c>
      <c r="K13" s="7">
        <v>1157</v>
      </c>
      <c r="L13" s="27">
        <f t="shared" si="0"/>
        <v>62174</v>
      </c>
    </row>
    <row r="14" spans="1:13" x14ac:dyDescent="0.35">
      <c r="A14" s="26" t="s">
        <v>29</v>
      </c>
      <c r="B14" s="6">
        <v>229</v>
      </c>
      <c r="C14" s="7">
        <v>262</v>
      </c>
      <c r="D14" s="7">
        <v>326</v>
      </c>
      <c r="E14" s="7">
        <v>256</v>
      </c>
      <c r="F14" s="7">
        <v>237</v>
      </c>
      <c r="G14" s="7">
        <v>278</v>
      </c>
      <c r="H14" s="7">
        <v>209</v>
      </c>
      <c r="I14" s="7">
        <v>230</v>
      </c>
      <c r="J14" s="7">
        <v>211</v>
      </c>
      <c r="K14" s="7">
        <v>142</v>
      </c>
      <c r="L14" s="27">
        <f t="shared" si="0"/>
        <v>2380</v>
      </c>
    </row>
    <row r="15" spans="1:13" x14ac:dyDescent="0.35">
      <c r="A15" s="26" t="s">
        <v>30</v>
      </c>
      <c r="B15" s="6">
        <v>4383</v>
      </c>
      <c r="C15" s="7">
        <v>2671</v>
      </c>
      <c r="D15" s="7">
        <v>2387</v>
      </c>
      <c r="E15" s="7">
        <v>2364</v>
      </c>
      <c r="F15" s="7">
        <v>2793</v>
      </c>
      <c r="G15" s="7">
        <v>1334</v>
      </c>
      <c r="H15" s="7">
        <v>2482</v>
      </c>
      <c r="I15" s="7">
        <v>3113</v>
      </c>
      <c r="J15" s="7">
        <v>3791</v>
      </c>
      <c r="K15" s="7">
        <v>4710</v>
      </c>
      <c r="L15" s="27">
        <f t="shared" si="0"/>
        <v>30028</v>
      </c>
    </row>
    <row r="16" spans="1:13" x14ac:dyDescent="0.35">
      <c r="A16" s="26" t="s">
        <v>31</v>
      </c>
      <c r="B16" s="6">
        <v>3625</v>
      </c>
      <c r="C16" s="7">
        <v>3039</v>
      </c>
      <c r="D16" s="7">
        <v>3481</v>
      </c>
      <c r="E16" s="7">
        <v>1742</v>
      </c>
      <c r="F16" s="7">
        <v>1894</v>
      </c>
      <c r="G16" s="7">
        <v>1189</v>
      </c>
      <c r="H16" s="7">
        <v>1851</v>
      </c>
      <c r="I16" s="7">
        <v>3085</v>
      </c>
      <c r="J16" s="7">
        <v>4171</v>
      </c>
      <c r="K16" s="7">
        <v>5067</v>
      </c>
      <c r="L16" s="27">
        <f t="shared" si="0"/>
        <v>29144</v>
      </c>
    </row>
    <row r="17" spans="1:12" x14ac:dyDescent="0.35">
      <c r="A17" s="26" t="s">
        <v>32</v>
      </c>
      <c r="B17" s="6">
        <v>2246</v>
      </c>
      <c r="C17" s="7">
        <v>2879</v>
      </c>
      <c r="D17" s="7">
        <v>2601</v>
      </c>
      <c r="E17" s="7">
        <v>3833</v>
      </c>
      <c r="F17" s="7">
        <v>4501</v>
      </c>
      <c r="G17" s="7">
        <v>1288</v>
      </c>
      <c r="H17" s="7">
        <v>2538</v>
      </c>
      <c r="I17" s="7">
        <v>2227</v>
      </c>
      <c r="J17" s="7">
        <v>1734</v>
      </c>
      <c r="K17" s="7">
        <v>1533</v>
      </c>
      <c r="L17" s="27">
        <f t="shared" si="0"/>
        <v>25380</v>
      </c>
    </row>
    <row r="18" spans="1:12" x14ac:dyDescent="0.35">
      <c r="A18" s="26" t="s">
        <v>34</v>
      </c>
      <c r="B18" s="6">
        <v>7945</v>
      </c>
      <c r="C18" s="7">
        <v>8750</v>
      </c>
      <c r="D18" s="7">
        <v>9450</v>
      </c>
      <c r="E18" s="7">
        <v>8928</v>
      </c>
      <c r="F18" s="7">
        <v>7753</v>
      </c>
      <c r="G18" s="7">
        <v>8581</v>
      </c>
      <c r="H18" s="7">
        <v>8590</v>
      </c>
      <c r="I18" s="7">
        <v>9968</v>
      </c>
      <c r="J18" s="7">
        <v>9342</v>
      </c>
      <c r="K18" s="7">
        <v>8777</v>
      </c>
      <c r="L18" s="27">
        <f t="shared" si="0"/>
        <v>88084</v>
      </c>
    </row>
    <row r="19" spans="1:12" x14ac:dyDescent="0.35">
      <c r="A19" s="26" t="s">
        <v>35</v>
      </c>
      <c r="B19" s="6">
        <v>109</v>
      </c>
      <c r="C19" s="7">
        <v>70</v>
      </c>
      <c r="D19" s="7">
        <v>85</v>
      </c>
      <c r="E19" s="7">
        <v>46</v>
      </c>
      <c r="F19" s="7">
        <v>52</v>
      </c>
      <c r="G19" s="7">
        <v>44</v>
      </c>
      <c r="H19" s="7">
        <v>76</v>
      </c>
      <c r="I19" s="7">
        <v>76</v>
      </c>
      <c r="J19" s="7">
        <v>122</v>
      </c>
      <c r="K19" s="7">
        <v>146</v>
      </c>
      <c r="L19" s="27">
        <f t="shared" si="0"/>
        <v>826</v>
      </c>
    </row>
    <row r="20" spans="1:12" x14ac:dyDescent="0.35">
      <c r="A20" s="26" t="s">
        <v>149</v>
      </c>
      <c r="B20" s="6">
        <v>76</v>
      </c>
      <c r="C20" s="7">
        <v>68</v>
      </c>
      <c r="D20" s="7">
        <v>116</v>
      </c>
      <c r="E20" s="7">
        <v>51</v>
      </c>
      <c r="F20" s="7">
        <v>50</v>
      </c>
      <c r="G20" s="7">
        <v>53</v>
      </c>
      <c r="H20" s="7">
        <v>67</v>
      </c>
      <c r="I20" s="7">
        <v>60</v>
      </c>
      <c r="J20" s="7">
        <v>107</v>
      </c>
      <c r="K20" s="7">
        <v>102</v>
      </c>
      <c r="L20" s="27">
        <f t="shared" si="0"/>
        <v>750</v>
      </c>
    </row>
    <row r="21" spans="1:12" x14ac:dyDescent="0.35">
      <c r="A21" s="26" t="s">
        <v>168</v>
      </c>
      <c r="B21" s="6">
        <v>128</v>
      </c>
      <c r="C21" s="7">
        <v>545</v>
      </c>
      <c r="D21" s="7">
        <v>126</v>
      </c>
      <c r="E21" s="7">
        <v>82</v>
      </c>
      <c r="F21" s="7">
        <v>110</v>
      </c>
      <c r="G21" s="7">
        <v>80</v>
      </c>
      <c r="H21" s="7">
        <v>150</v>
      </c>
      <c r="I21" s="7">
        <v>80</v>
      </c>
      <c r="J21" s="7">
        <v>53</v>
      </c>
      <c r="K21" s="7">
        <v>43</v>
      </c>
      <c r="L21" s="27">
        <f t="shared" si="0"/>
        <v>1397</v>
      </c>
    </row>
    <row r="22" spans="1:12" x14ac:dyDescent="0.35">
      <c r="A22" s="26" t="s">
        <v>169</v>
      </c>
      <c r="B22" s="6">
        <v>26</v>
      </c>
      <c r="C22" s="7">
        <v>129</v>
      </c>
      <c r="D22" s="7">
        <v>29</v>
      </c>
      <c r="E22" s="7">
        <v>26</v>
      </c>
      <c r="F22" s="7">
        <v>24</v>
      </c>
      <c r="G22" s="7">
        <v>33</v>
      </c>
      <c r="H22" s="7">
        <v>44</v>
      </c>
      <c r="I22" s="7">
        <v>29</v>
      </c>
      <c r="J22" s="7">
        <v>20</v>
      </c>
      <c r="K22" s="7">
        <v>14</v>
      </c>
      <c r="L22" s="27">
        <f t="shared" si="0"/>
        <v>374</v>
      </c>
    </row>
    <row r="23" spans="1:12" ht="21.65" customHeight="1" thickBot="1" x14ac:dyDescent="0.4">
      <c r="A23" s="29" t="s">
        <v>41</v>
      </c>
      <c r="B23" s="9">
        <f t="shared" ref="B23:L23" si="1">SUM(B8:B22)</f>
        <v>27211</v>
      </c>
      <c r="C23" s="9">
        <f t="shared" si="1"/>
        <v>34720</v>
      </c>
      <c r="D23" s="9">
        <f t="shared" si="1"/>
        <v>30624</v>
      </c>
      <c r="E23" s="9">
        <f t="shared" si="1"/>
        <v>34862</v>
      </c>
      <c r="F23" s="9">
        <f t="shared" si="1"/>
        <v>37076</v>
      </c>
      <c r="G23" s="9">
        <f t="shared" si="1"/>
        <v>29564</v>
      </c>
      <c r="H23" s="9">
        <f t="shared" si="1"/>
        <v>29156</v>
      </c>
      <c r="I23" s="9">
        <f t="shared" si="1"/>
        <v>31435</v>
      </c>
      <c r="J23" s="9">
        <f t="shared" si="1"/>
        <v>26605</v>
      </c>
      <c r="K23" s="9">
        <f t="shared" si="1"/>
        <v>25996</v>
      </c>
      <c r="L23" s="9">
        <f t="shared" si="1"/>
        <v>307249</v>
      </c>
    </row>
    <row r="24" spans="1:12" x14ac:dyDescent="0.35">
      <c r="A24" s="15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x14ac:dyDescent="0.35">
      <c r="A25" s="49" t="s">
        <v>42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0"/>
    </row>
    <row r="26" spans="1:12" x14ac:dyDescent="0.35">
      <c r="A26" s="14" t="s">
        <v>43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/>
      <c r="H26" s="6">
        <v>0</v>
      </c>
      <c r="I26" s="6">
        <v>0</v>
      </c>
      <c r="J26" s="6">
        <v>0</v>
      </c>
      <c r="K26" s="6">
        <v>0</v>
      </c>
      <c r="L26" s="27">
        <f>SUM(B26:K26)</f>
        <v>0</v>
      </c>
    </row>
    <row r="27" spans="1:12" x14ac:dyDescent="0.35">
      <c r="A27" s="14" t="s">
        <v>44</v>
      </c>
      <c r="B27" s="6">
        <v>11</v>
      </c>
      <c r="C27" s="6">
        <v>16</v>
      </c>
      <c r="D27" s="6">
        <v>20</v>
      </c>
      <c r="E27" s="6">
        <v>9</v>
      </c>
      <c r="F27" s="6">
        <v>11</v>
      </c>
      <c r="G27" s="6">
        <v>14</v>
      </c>
      <c r="H27" s="6">
        <v>11</v>
      </c>
      <c r="I27" s="6">
        <v>12</v>
      </c>
      <c r="J27" s="6">
        <v>36</v>
      </c>
      <c r="K27" s="6">
        <v>15</v>
      </c>
      <c r="L27" s="27">
        <f>SUM(B27:K27)</f>
        <v>155</v>
      </c>
    </row>
    <row r="28" spans="1:12" x14ac:dyDescent="0.35">
      <c r="A28" s="14" t="s">
        <v>45</v>
      </c>
      <c r="B28" s="6">
        <v>0</v>
      </c>
      <c r="C28" s="6">
        <v>0</v>
      </c>
      <c r="D28" s="6">
        <v>1</v>
      </c>
      <c r="E28" s="6">
        <v>0</v>
      </c>
      <c r="F28" s="6">
        <v>0</v>
      </c>
      <c r="G28" s="6">
        <v>1</v>
      </c>
      <c r="H28" s="6">
        <v>1</v>
      </c>
      <c r="I28" s="6">
        <v>0</v>
      </c>
      <c r="J28" s="6">
        <v>2</v>
      </c>
      <c r="K28" s="6">
        <v>2</v>
      </c>
      <c r="L28" s="27">
        <f>SUM(B28:K28)</f>
        <v>7</v>
      </c>
    </row>
    <row r="29" spans="1:12" x14ac:dyDescent="0.35">
      <c r="A29" s="14" t="s">
        <v>46</v>
      </c>
      <c r="B29" s="6">
        <v>63</v>
      </c>
      <c r="C29" s="6">
        <v>54</v>
      </c>
      <c r="D29" s="6">
        <v>52</v>
      </c>
      <c r="E29" s="6">
        <v>51</v>
      </c>
      <c r="F29" s="6">
        <v>63</v>
      </c>
      <c r="G29" s="6">
        <v>48</v>
      </c>
      <c r="H29" s="6">
        <v>39</v>
      </c>
      <c r="I29" s="6">
        <v>49</v>
      </c>
      <c r="J29" s="6">
        <v>71</v>
      </c>
      <c r="K29" s="6">
        <v>57</v>
      </c>
      <c r="L29" s="27">
        <f>SUM(B29:K29)</f>
        <v>547</v>
      </c>
    </row>
    <row r="30" spans="1:12" ht="15" thickBot="1" x14ac:dyDescent="0.4">
      <c r="A30" s="49" t="s">
        <v>47</v>
      </c>
      <c r="B30" s="9">
        <f t="shared" ref="B30:J30" si="2">SUM(B26:B29)</f>
        <v>74</v>
      </c>
      <c r="C30" s="9">
        <f t="shared" si="2"/>
        <v>70</v>
      </c>
      <c r="D30" s="9">
        <f t="shared" si="2"/>
        <v>73</v>
      </c>
      <c r="E30" s="9">
        <f t="shared" si="2"/>
        <v>60</v>
      </c>
      <c r="F30" s="9">
        <f>SUM(F26:F29)</f>
        <v>74</v>
      </c>
      <c r="G30" s="33">
        <f t="shared" ref="G30" si="3">SUM(G26:G29)</f>
        <v>63</v>
      </c>
      <c r="H30" s="9">
        <f>SUM(H26:H29)</f>
        <v>51</v>
      </c>
      <c r="I30" s="9">
        <f t="shared" si="2"/>
        <v>61</v>
      </c>
      <c r="J30" s="9">
        <f t="shared" si="2"/>
        <v>109</v>
      </c>
      <c r="K30" s="9">
        <f>SUM(K26:K29)</f>
        <v>74</v>
      </c>
      <c r="L30" s="9">
        <f>SUM(B30:K30)</f>
        <v>709</v>
      </c>
    </row>
    <row r="31" spans="1:12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0"/>
    </row>
    <row r="32" spans="1:12" x14ac:dyDescent="0.35">
      <c r="A32" s="32" t="s">
        <v>48</v>
      </c>
      <c r="B32" s="27">
        <f t="shared" ref="B32:L32" si="4">B23+B30</f>
        <v>27285</v>
      </c>
      <c r="C32" s="27">
        <f t="shared" si="4"/>
        <v>34790</v>
      </c>
      <c r="D32" s="27">
        <f t="shared" si="4"/>
        <v>30697</v>
      </c>
      <c r="E32" s="27">
        <f t="shared" si="4"/>
        <v>34922</v>
      </c>
      <c r="F32" s="27">
        <f t="shared" si="4"/>
        <v>37150</v>
      </c>
      <c r="G32" s="27">
        <f>G23+G30</f>
        <v>29627</v>
      </c>
      <c r="H32" s="27">
        <f t="shared" si="4"/>
        <v>29207</v>
      </c>
      <c r="I32" s="27">
        <f t="shared" si="4"/>
        <v>31496</v>
      </c>
      <c r="J32" s="27">
        <f t="shared" si="4"/>
        <v>26714</v>
      </c>
      <c r="K32" s="27">
        <f t="shared" si="4"/>
        <v>26070</v>
      </c>
      <c r="L32" s="27">
        <f t="shared" si="4"/>
        <v>307958</v>
      </c>
    </row>
    <row r="33" spans="1:14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0"/>
    </row>
    <row r="34" spans="1:14" x14ac:dyDescent="0.35">
      <c r="A34" s="15" t="s">
        <v>49</v>
      </c>
      <c r="B34" s="46">
        <v>57939</v>
      </c>
      <c r="C34" s="46">
        <v>62985</v>
      </c>
      <c r="D34" s="46">
        <v>64289</v>
      </c>
      <c r="E34" s="10">
        <v>62556</v>
      </c>
      <c r="F34" s="10">
        <v>61255</v>
      </c>
      <c r="G34" s="10">
        <v>61536</v>
      </c>
      <c r="H34" s="34">
        <v>55067</v>
      </c>
      <c r="I34" s="34">
        <v>58967</v>
      </c>
      <c r="J34" s="11">
        <v>57098</v>
      </c>
      <c r="K34" s="11">
        <v>56095</v>
      </c>
      <c r="L34" s="27">
        <f>SUM(B34:K34)</f>
        <v>597787</v>
      </c>
    </row>
    <row r="35" spans="1:14" x14ac:dyDescent="0.35">
      <c r="A35" s="15" t="s">
        <v>50</v>
      </c>
      <c r="B35" s="35">
        <f>B32/B34</f>
        <v>0.47092631905970073</v>
      </c>
      <c r="C35" s="35">
        <f t="shared" ref="C35:L35" si="5">C32/C34</f>
        <v>0.55235373501627372</v>
      </c>
      <c r="D35" s="35">
        <f t="shared" si="5"/>
        <v>0.47748448412636685</v>
      </c>
      <c r="E35" s="35">
        <f t="shared" si="5"/>
        <v>0.5582518063814822</v>
      </c>
      <c r="F35" s="35">
        <f>F32/F34</f>
        <v>0.60648110358338092</v>
      </c>
      <c r="G35" s="35">
        <f>G32/G34</f>
        <v>0.48145800832033281</v>
      </c>
      <c r="H35" s="35">
        <f>H32/H34</f>
        <v>0.53039025187498867</v>
      </c>
      <c r="I35" s="35">
        <f t="shared" si="5"/>
        <v>0.53412925873793815</v>
      </c>
      <c r="J35" s="35">
        <f t="shared" si="5"/>
        <v>0.46786227188342849</v>
      </c>
      <c r="K35" s="35">
        <f t="shared" si="5"/>
        <v>0.464747303681255</v>
      </c>
      <c r="L35" s="35">
        <f t="shared" si="5"/>
        <v>0.51516342777611424</v>
      </c>
    </row>
    <row r="36" spans="1:14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 t="s">
        <v>51</v>
      </c>
    </row>
    <row r="37" spans="1:14" ht="17.149999999999999" customHeight="1" x14ac:dyDescent="0.35">
      <c r="A37" s="36"/>
      <c r="C37" s="37"/>
      <c r="D37" s="12"/>
      <c r="E37" s="12"/>
      <c r="F37" s="13"/>
      <c r="G37" s="13"/>
      <c r="H37" s="12"/>
      <c r="I37" s="37"/>
      <c r="J37" s="13"/>
      <c r="K37" s="13"/>
      <c r="L37" s="13"/>
      <c r="M37" s="13"/>
      <c r="N37" s="14" t="s">
        <v>52</v>
      </c>
    </row>
    <row r="38" spans="1:14" hidden="1" x14ac:dyDescent="0.35">
      <c r="A38" s="14" t="s">
        <v>53</v>
      </c>
    </row>
    <row r="39" spans="1:14" hidden="1" x14ac:dyDescent="0.35">
      <c r="A39" s="14" t="s">
        <v>54</v>
      </c>
    </row>
    <row r="40" spans="1:14" hidden="1" x14ac:dyDescent="0.35">
      <c r="A40" s="14" t="s">
        <v>55</v>
      </c>
    </row>
    <row r="41" spans="1:14" hidden="1" x14ac:dyDescent="0.35">
      <c r="A41" s="14" t="s">
        <v>56</v>
      </c>
    </row>
    <row r="42" spans="1:14" hidden="1" x14ac:dyDescent="0.35">
      <c r="A42" s="14" t="s">
        <v>57</v>
      </c>
    </row>
    <row r="43" spans="1:14" hidden="1" x14ac:dyDescent="0.35">
      <c r="A43" s="14" t="s">
        <v>58</v>
      </c>
    </row>
    <row r="44" spans="1:14" hidden="1" x14ac:dyDescent="0.35">
      <c r="A44" s="14" t="s">
        <v>59</v>
      </c>
    </row>
    <row r="45" spans="1:14" hidden="1" x14ac:dyDescent="0.35">
      <c r="A45" s="14" t="s">
        <v>60</v>
      </c>
    </row>
    <row r="46" spans="1:14" hidden="1" x14ac:dyDescent="0.35">
      <c r="A46" s="14" t="s">
        <v>61</v>
      </c>
    </row>
    <row r="47" spans="1:14" hidden="1" x14ac:dyDescent="0.35">
      <c r="A47" s="14" t="s">
        <v>62</v>
      </c>
    </row>
    <row r="48" spans="1:14" hidden="1" x14ac:dyDescent="0.35">
      <c r="A48" s="14" t="s">
        <v>63</v>
      </c>
    </row>
    <row r="49" spans="1:1" hidden="1" x14ac:dyDescent="0.35">
      <c r="A49" s="14" t="s">
        <v>64</v>
      </c>
    </row>
    <row r="50" spans="1:1" hidden="1" x14ac:dyDescent="0.35">
      <c r="A50" s="14" t="s">
        <v>65</v>
      </c>
    </row>
    <row r="51" spans="1:1" ht="5.5" hidden="1" customHeight="1" x14ac:dyDescent="0.35">
      <c r="A51" s="14" t="s">
        <v>66</v>
      </c>
    </row>
    <row r="52" spans="1:1" hidden="1" x14ac:dyDescent="0.35">
      <c r="A52" s="14" t="s">
        <v>67</v>
      </c>
    </row>
    <row r="53" spans="1:1" hidden="1" x14ac:dyDescent="0.35">
      <c r="A53" s="14" t="s">
        <v>68</v>
      </c>
    </row>
    <row r="54" spans="1:1" hidden="1" x14ac:dyDescent="0.35">
      <c r="A54" s="14" t="s">
        <v>69</v>
      </c>
    </row>
    <row r="55" spans="1:1" hidden="1" x14ac:dyDescent="0.35">
      <c r="A55" s="14" t="s">
        <v>70</v>
      </c>
    </row>
    <row r="56" spans="1:1" hidden="1" x14ac:dyDescent="0.35">
      <c r="A56" s="14" t="s">
        <v>71</v>
      </c>
    </row>
    <row r="57" spans="1:1" hidden="1" x14ac:dyDescent="0.35">
      <c r="A57" s="14" t="s">
        <v>72</v>
      </c>
    </row>
    <row r="58" spans="1:1" hidden="1" x14ac:dyDescent="0.35">
      <c r="A58" s="14" t="s">
        <v>73</v>
      </c>
    </row>
    <row r="59" spans="1:1" hidden="1" x14ac:dyDescent="0.35">
      <c r="A59" s="14" t="s">
        <v>74</v>
      </c>
    </row>
    <row r="60" spans="1:1" hidden="1" x14ac:dyDescent="0.35">
      <c r="A60" s="14" t="s">
        <v>75</v>
      </c>
    </row>
    <row r="61" spans="1:1" hidden="1" x14ac:dyDescent="0.35">
      <c r="A61" s="14" t="s">
        <v>76</v>
      </c>
    </row>
    <row r="62" spans="1:1" hidden="1" x14ac:dyDescent="0.35">
      <c r="A62" s="14" t="s">
        <v>77</v>
      </c>
    </row>
    <row r="63" spans="1:1" hidden="1" x14ac:dyDescent="0.35">
      <c r="A63" s="14" t="s">
        <v>78</v>
      </c>
    </row>
    <row r="64" spans="1:1" hidden="1" x14ac:dyDescent="0.35">
      <c r="A64" s="14" t="s">
        <v>79</v>
      </c>
    </row>
    <row r="65" spans="1:1" hidden="1" x14ac:dyDescent="0.35">
      <c r="A65" s="14" t="s">
        <v>80</v>
      </c>
    </row>
    <row r="66" spans="1:1" hidden="1" x14ac:dyDescent="0.35">
      <c r="A66" s="14" t="s">
        <v>81</v>
      </c>
    </row>
    <row r="67" spans="1:1" ht="5.5" hidden="1" customHeight="1" x14ac:dyDescent="0.35">
      <c r="A67" s="14" t="s">
        <v>82</v>
      </c>
    </row>
    <row r="68" spans="1:1" hidden="1" x14ac:dyDescent="0.35">
      <c r="A68" s="14" t="s">
        <v>83</v>
      </c>
    </row>
    <row r="69" spans="1:1" hidden="1" x14ac:dyDescent="0.35">
      <c r="A69" s="14" t="s">
        <v>8</v>
      </c>
    </row>
    <row r="70" spans="1:1" hidden="1" x14ac:dyDescent="0.35">
      <c r="A70" s="14" t="s">
        <v>84</v>
      </c>
    </row>
    <row r="71" spans="1:1" hidden="1" x14ac:dyDescent="0.35">
      <c r="A71" s="14" t="s">
        <v>85</v>
      </c>
    </row>
    <row r="72" spans="1:1" hidden="1" x14ac:dyDescent="0.35">
      <c r="A72" s="14" t="s">
        <v>86</v>
      </c>
    </row>
    <row r="73" spans="1:1" hidden="1" x14ac:dyDescent="0.35">
      <c r="A73" s="14" t="s">
        <v>87</v>
      </c>
    </row>
    <row r="74" spans="1:1" hidden="1" x14ac:dyDescent="0.35">
      <c r="A74" s="14" t="s">
        <v>88</v>
      </c>
    </row>
    <row r="75" spans="1:1" hidden="1" x14ac:dyDescent="0.35">
      <c r="A75" s="14" t="s">
        <v>89</v>
      </c>
    </row>
    <row r="76" spans="1:1" hidden="1" x14ac:dyDescent="0.35">
      <c r="A76" s="14" t="s">
        <v>90</v>
      </c>
    </row>
    <row r="77" spans="1:1" hidden="1" x14ac:dyDescent="0.35">
      <c r="A77" s="14" t="s">
        <v>91</v>
      </c>
    </row>
    <row r="78" spans="1:1" hidden="1" x14ac:dyDescent="0.35">
      <c r="A78" s="14" t="s">
        <v>92</v>
      </c>
    </row>
    <row r="79" spans="1:1" hidden="1" x14ac:dyDescent="0.35">
      <c r="A79" s="14" t="s">
        <v>93</v>
      </c>
    </row>
    <row r="80" spans="1:1" hidden="1" x14ac:dyDescent="0.35">
      <c r="A80" s="14" t="s">
        <v>94</v>
      </c>
    </row>
    <row r="81" spans="1:1" hidden="1" x14ac:dyDescent="0.35">
      <c r="A81" s="14" t="s">
        <v>95</v>
      </c>
    </row>
    <row r="82" spans="1:1" hidden="1" x14ac:dyDescent="0.35">
      <c r="A82" s="14" t="s">
        <v>96</v>
      </c>
    </row>
    <row r="83" spans="1:1" hidden="1" x14ac:dyDescent="0.35">
      <c r="A83" s="14" t="s">
        <v>97</v>
      </c>
    </row>
    <row r="84" spans="1:1" hidden="1" x14ac:dyDescent="0.35">
      <c r="A84" s="14" t="s">
        <v>98</v>
      </c>
    </row>
    <row r="85" spans="1:1" hidden="1" x14ac:dyDescent="0.35">
      <c r="A85" s="14" t="s">
        <v>99</v>
      </c>
    </row>
    <row r="86" spans="1:1" hidden="1" x14ac:dyDescent="0.35">
      <c r="A86" s="14" t="s">
        <v>100</v>
      </c>
    </row>
    <row r="87" spans="1:1" ht="4" hidden="1" customHeight="1" x14ac:dyDescent="0.35">
      <c r="A87" s="14" t="s">
        <v>101</v>
      </c>
    </row>
    <row r="88" spans="1:1" hidden="1" x14ac:dyDescent="0.35">
      <c r="A88" s="14" t="s">
        <v>102</v>
      </c>
    </row>
    <row r="89" spans="1:1" hidden="1" x14ac:dyDescent="0.35">
      <c r="A89" s="14" t="s">
        <v>103</v>
      </c>
    </row>
    <row r="90" spans="1:1" hidden="1" x14ac:dyDescent="0.35">
      <c r="A90" s="14" t="s">
        <v>104</v>
      </c>
    </row>
    <row r="91" spans="1:1" hidden="1" x14ac:dyDescent="0.35">
      <c r="A91" s="14" t="s">
        <v>105</v>
      </c>
    </row>
    <row r="92" spans="1:1" hidden="1" x14ac:dyDescent="0.35">
      <c r="A92" s="14" t="s">
        <v>106</v>
      </c>
    </row>
    <row r="93" spans="1:1" hidden="1" x14ac:dyDescent="0.35">
      <c r="A93" s="14" t="s">
        <v>107</v>
      </c>
    </row>
    <row r="94" spans="1:1" hidden="1" x14ac:dyDescent="0.35">
      <c r="A94" s="14" t="s">
        <v>108</v>
      </c>
    </row>
    <row r="95" spans="1:1" hidden="1" x14ac:dyDescent="0.35">
      <c r="A95" s="14" t="s">
        <v>109</v>
      </c>
    </row>
    <row r="96" spans="1:1" hidden="1" x14ac:dyDescent="0.35">
      <c r="A96" s="14" t="s">
        <v>110</v>
      </c>
    </row>
    <row r="97" spans="1:1" hidden="1" x14ac:dyDescent="0.35">
      <c r="A97" s="14" t="s">
        <v>111</v>
      </c>
    </row>
    <row r="98" spans="1:1" hidden="1" x14ac:dyDescent="0.35">
      <c r="A98" s="14" t="s">
        <v>112</v>
      </c>
    </row>
    <row r="99" spans="1:1" hidden="1" x14ac:dyDescent="0.35">
      <c r="A99" s="14" t="s">
        <v>113</v>
      </c>
    </row>
    <row r="100" spans="1:1" hidden="1" x14ac:dyDescent="0.35">
      <c r="A100" s="14" t="s">
        <v>114</v>
      </c>
    </row>
    <row r="101" spans="1:1" hidden="1" x14ac:dyDescent="0.35">
      <c r="A101" s="14" t="s">
        <v>115</v>
      </c>
    </row>
    <row r="102" spans="1:1" hidden="1" x14ac:dyDescent="0.35">
      <c r="A102" s="14" t="s">
        <v>116</v>
      </c>
    </row>
    <row r="103" spans="1:1" hidden="1" x14ac:dyDescent="0.35">
      <c r="A103" s="14" t="s">
        <v>117</v>
      </c>
    </row>
    <row r="104" spans="1:1" ht="12.65" hidden="1" customHeight="1" x14ac:dyDescent="0.35">
      <c r="A104" s="14" t="s">
        <v>118</v>
      </c>
    </row>
    <row r="105" spans="1:1" hidden="1" x14ac:dyDescent="0.35">
      <c r="A105" s="14" t="s">
        <v>119</v>
      </c>
    </row>
    <row r="106" spans="1:1" hidden="1" x14ac:dyDescent="0.35">
      <c r="A106" s="14" t="s">
        <v>120</v>
      </c>
    </row>
    <row r="107" spans="1:1" hidden="1" x14ac:dyDescent="0.35">
      <c r="A107" s="14" t="s">
        <v>121</v>
      </c>
    </row>
    <row r="108" spans="1:1" hidden="1" x14ac:dyDescent="0.35">
      <c r="A108" s="14" t="s">
        <v>122</v>
      </c>
    </row>
    <row r="109" spans="1:1" hidden="1" x14ac:dyDescent="0.35">
      <c r="A109" s="14" t="s">
        <v>123</v>
      </c>
    </row>
    <row r="110" spans="1:1" hidden="1" x14ac:dyDescent="0.35">
      <c r="A110" s="14" t="s">
        <v>124</v>
      </c>
    </row>
    <row r="111" spans="1:1" hidden="1" x14ac:dyDescent="0.35">
      <c r="A111" s="13"/>
    </row>
    <row r="112" spans="1:1" hidden="1" x14ac:dyDescent="0.35">
      <c r="A112" s="14" t="s">
        <v>125</v>
      </c>
    </row>
    <row r="113" spans="1:1" hidden="1" x14ac:dyDescent="0.35">
      <c r="A113" s="14" t="s">
        <v>2</v>
      </c>
    </row>
    <row r="114" spans="1:1" hidden="1" x14ac:dyDescent="0.35">
      <c r="A114" s="14" t="s">
        <v>126</v>
      </c>
    </row>
    <row r="115" spans="1:1" hidden="1" x14ac:dyDescent="0.35">
      <c r="A115" s="14" t="s">
        <v>127</v>
      </c>
    </row>
    <row r="116" spans="1:1" hidden="1" x14ac:dyDescent="0.35">
      <c r="A116" s="14" t="s">
        <v>128</v>
      </c>
    </row>
    <row r="117" spans="1:1" hidden="1" x14ac:dyDescent="0.35">
      <c r="A117" s="14" t="s">
        <v>129</v>
      </c>
    </row>
    <row r="118" spans="1:1" hidden="1" x14ac:dyDescent="0.35">
      <c r="A118" s="14" t="s">
        <v>130</v>
      </c>
    </row>
    <row r="119" spans="1:1" hidden="1" x14ac:dyDescent="0.35">
      <c r="A119" s="14" t="s">
        <v>131</v>
      </c>
    </row>
  </sheetData>
  <mergeCells count="5">
    <mergeCell ref="B3:C3"/>
    <mergeCell ref="B5:D5"/>
    <mergeCell ref="E5:G5"/>
    <mergeCell ref="H5:I5"/>
    <mergeCell ref="J5:K5"/>
  </mergeCells>
  <dataValidations count="1">
    <dataValidation type="list" allowBlank="1" showInputMessage="1" showErrorMessage="1" sqref="B4:C4" xr:uid="{E775B114-1BEE-4FC3-AFF1-4EC779D8F2EF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62DB9-24D4-4F52-A639-3B3BAB00112F}">
  <sheetPr>
    <pageSetUpPr fitToPage="1"/>
  </sheetPr>
  <dimension ref="A1:P130"/>
  <sheetViews>
    <sheetView workbookViewId="0">
      <selection activeCell="K37" sqref="K37"/>
    </sheetView>
  </sheetViews>
  <sheetFormatPr defaultRowHeight="14.5" x14ac:dyDescent="0.35"/>
  <cols>
    <col min="1" max="1" width="49.90625" customWidth="1"/>
    <col min="2" max="2" width="14.54296875" customWidth="1"/>
    <col min="3" max="3" width="17.54296875" bestFit="1" customWidth="1"/>
    <col min="4" max="4" width="15.7265625" bestFit="1" customWidth="1"/>
    <col min="5" max="5" width="15.7265625" customWidth="1"/>
    <col min="6" max="6" width="17.81640625" customWidth="1"/>
    <col min="7" max="7" width="15.81640625" customWidth="1"/>
    <col min="8" max="8" width="13.6328125" customWidth="1"/>
    <col min="9" max="10" width="11.90625" bestFit="1" customWidth="1"/>
    <col min="11" max="11" width="16.54296875" bestFit="1" customWidth="1"/>
    <col min="12" max="12" width="14.08984375" customWidth="1"/>
    <col min="13" max="13" width="2.81640625" customWidth="1"/>
    <col min="14" max="14" width="13.7265625" style="124" bestFit="1" customWidth="1"/>
    <col min="15" max="15" width="15.81640625" customWidth="1"/>
    <col min="16" max="16" width="42.54296875" hidden="1" customWidth="1"/>
    <col min="17" max="17" width="9.54296875" customWidth="1"/>
    <col min="18" max="18" width="30.54296875" customWidth="1"/>
    <col min="19" max="19" width="9.1796875" customWidth="1"/>
  </cols>
  <sheetData>
    <row r="1" spans="1:15" ht="19" thickBot="1" x14ac:dyDescent="0.4">
      <c r="A1" s="73" t="s">
        <v>0</v>
      </c>
      <c r="B1" s="61"/>
      <c r="C1" s="61" t="s">
        <v>1</v>
      </c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15" thickBot="1" x14ac:dyDescent="0.4">
      <c r="A2" s="74"/>
      <c r="B2" s="61"/>
      <c r="C2" s="61"/>
      <c r="D2" s="61" t="s">
        <v>1</v>
      </c>
      <c r="E2" s="61"/>
      <c r="F2" s="61" t="s">
        <v>1</v>
      </c>
      <c r="G2" s="61"/>
      <c r="H2" s="61"/>
      <c r="I2" s="61"/>
      <c r="J2" s="61"/>
      <c r="K2" s="61"/>
      <c r="L2" s="75" t="s">
        <v>218</v>
      </c>
      <c r="M2" s="76"/>
      <c r="N2" s="77"/>
    </row>
    <row r="3" spans="1:15" s="52" customFormat="1" ht="16.5" thickBot="1" x14ac:dyDescent="0.45">
      <c r="A3" s="78" t="s">
        <v>219</v>
      </c>
      <c r="B3" s="79" t="s">
        <v>130</v>
      </c>
      <c r="C3" s="80"/>
      <c r="D3" s="81"/>
      <c r="E3" s="81"/>
      <c r="F3" s="81"/>
      <c r="G3" s="81" t="s">
        <v>1</v>
      </c>
      <c r="H3" s="81"/>
      <c r="I3" s="81"/>
      <c r="J3" s="81"/>
      <c r="K3" s="81"/>
      <c r="L3" s="81"/>
      <c r="M3" s="81"/>
      <c r="N3" s="81"/>
    </row>
    <row r="4" spans="1:15" s="52" customFormat="1" ht="16" x14ac:dyDescent="0.4">
      <c r="A4" s="78"/>
      <c r="B4" s="82"/>
      <c r="C4" s="82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5" s="52" customFormat="1" ht="38.5" customHeight="1" x14ac:dyDescent="0.4">
      <c r="A5" s="83" t="s">
        <v>3</v>
      </c>
      <c r="B5" s="84" t="s">
        <v>220</v>
      </c>
      <c r="C5" s="85"/>
      <c r="D5" s="84" t="s">
        <v>221</v>
      </c>
      <c r="E5" s="85"/>
      <c r="F5" s="84" t="s">
        <v>222</v>
      </c>
      <c r="G5" s="85"/>
      <c r="H5" s="86" t="s">
        <v>223</v>
      </c>
      <c r="I5" s="84" t="s">
        <v>224</v>
      </c>
      <c r="J5" s="87"/>
      <c r="K5" s="85"/>
      <c r="L5" s="81"/>
      <c r="M5" s="81"/>
      <c r="N5" s="81"/>
    </row>
    <row r="6" spans="1:15" ht="58" x14ac:dyDescent="0.35">
      <c r="A6" s="88" t="s">
        <v>7</v>
      </c>
      <c r="B6" s="89" t="s">
        <v>225</v>
      </c>
      <c r="C6" s="89" t="s">
        <v>226</v>
      </c>
      <c r="D6" s="90" t="s">
        <v>227</v>
      </c>
      <c r="E6" s="90" t="s">
        <v>228</v>
      </c>
      <c r="F6" s="91" t="s">
        <v>229</v>
      </c>
      <c r="G6" s="91" t="s">
        <v>230</v>
      </c>
      <c r="H6" s="92" t="s">
        <v>231</v>
      </c>
      <c r="I6" s="93" t="s">
        <v>232</v>
      </c>
      <c r="J6" s="93" t="s">
        <v>233</v>
      </c>
      <c r="K6" s="93" t="s">
        <v>234</v>
      </c>
      <c r="L6" s="94" t="s">
        <v>17</v>
      </c>
      <c r="M6" s="94"/>
      <c r="N6" s="95" t="s">
        <v>235</v>
      </c>
      <c r="O6" t="s">
        <v>1</v>
      </c>
    </row>
    <row r="7" spans="1:15" ht="16.399999999999999" customHeight="1" x14ac:dyDescent="0.35">
      <c r="A7" s="88" t="s">
        <v>18</v>
      </c>
      <c r="B7" s="96"/>
      <c r="C7" s="96"/>
      <c r="D7" s="97"/>
      <c r="E7" s="97"/>
      <c r="F7" s="96"/>
      <c r="G7" s="96"/>
      <c r="H7" s="97"/>
      <c r="I7" s="97"/>
      <c r="J7" s="97"/>
      <c r="K7" s="97"/>
      <c r="L7" s="98"/>
      <c r="M7" s="99"/>
      <c r="N7" s="98"/>
    </row>
    <row r="8" spans="1:15" x14ac:dyDescent="0.35">
      <c r="A8" s="100" t="s">
        <v>20</v>
      </c>
      <c r="B8" s="101">
        <v>169</v>
      </c>
      <c r="C8" s="102">
        <v>171</v>
      </c>
      <c r="D8" s="102">
        <v>260</v>
      </c>
      <c r="E8" s="102">
        <v>427</v>
      </c>
      <c r="F8" s="102">
        <v>242</v>
      </c>
      <c r="G8" s="101">
        <v>254</v>
      </c>
      <c r="H8" s="102">
        <v>278</v>
      </c>
      <c r="I8" s="102">
        <v>292</v>
      </c>
      <c r="J8" s="102">
        <v>392</v>
      </c>
      <c r="K8" s="102">
        <v>281</v>
      </c>
      <c r="L8" s="103">
        <f t="shared" ref="L8:L24" si="0">SUM(B8:K8)</f>
        <v>2766</v>
      </c>
      <c r="M8" s="104"/>
      <c r="N8" s="105" t="str">
        <f t="shared" ref="N8:N24" si="1">IF(L8&lt;($B$43*0.05), "Forfeit", "Return Deposit")</f>
        <v>Return Deposit</v>
      </c>
    </row>
    <row r="9" spans="1:15" x14ac:dyDescent="0.35">
      <c r="A9" s="100" t="s">
        <v>26</v>
      </c>
      <c r="B9" s="101">
        <v>238</v>
      </c>
      <c r="C9" s="102">
        <v>215</v>
      </c>
      <c r="D9" s="102">
        <v>227</v>
      </c>
      <c r="E9" s="102">
        <v>340</v>
      </c>
      <c r="F9" s="102">
        <v>272</v>
      </c>
      <c r="G9" s="101">
        <v>355</v>
      </c>
      <c r="H9" s="102">
        <v>267</v>
      </c>
      <c r="I9" s="102">
        <v>285</v>
      </c>
      <c r="J9" s="102">
        <v>416</v>
      </c>
      <c r="K9" s="102">
        <v>293</v>
      </c>
      <c r="L9" s="103">
        <f t="shared" si="0"/>
        <v>2908</v>
      </c>
      <c r="M9" s="104"/>
      <c r="N9" s="105" t="str">
        <f t="shared" si="1"/>
        <v>Return Deposit</v>
      </c>
    </row>
    <row r="10" spans="1:15" x14ac:dyDescent="0.35">
      <c r="A10" s="100" t="s">
        <v>27</v>
      </c>
      <c r="B10" s="101">
        <v>6233</v>
      </c>
      <c r="C10" s="102">
        <v>5418</v>
      </c>
      <c r="D10" s="102">
        <v>7140</v>
      </c>
      <c r="E10" s="102">
        <v>5838</v>
      </c>
      <c r="F10" s="102">
        <v>4449</v>
      </c>
      <c r="G10" s="101">
        <v>4446</v>
      </c>
      <c r="H10" s="102">
        <v>5925</v>
      </c>
      <c r="I10" s="102">
        <v>8041</v>
      </c>
      <c r="J10" s="102">
        <v>6324</v>
      </c>
      <c r="K10" s="102">
        <v>7532</v>
      </c>
      <c r="L10" s="103">
        <f t="shared" si="0"/>
        <v>61346</v>
      </c>
      <c r="M10" s="104"/>
      <c r="N10" s="105" t="str">
        <f t="shared" si="1"/>
        <v>Return Deposit</v>
      </c>
    </row>
    <row r="11" spans="1:15" x14ac:dyDescent="0.35">
      <c r="A11" s="100" t="s">
        <v>236</v>
      </c>
      <c r="B11" s="101">
        <v>42</v>
      </c>
      <c r="C11" s="102">
        <v>28</v>
      </c>
      <c r="D11" s="102">
        <v>40</v>
      </c>
      <c r="E11" s="102">
        <v>46</v>
      </c>
      <c r="F11" s="102">
        <v>23</v>
      </c>
      <c r="G11" s="101">
        <v>37</v>
      </c>
      <c r="H11" s="102">
        <v>58</v>
      </c>
      <c r="I11" s="102">
        <v>35</v>
      </c>
      <c r="J11" s="102">
        <v>40</v>
      </c>
      <c r="K11" s="102">
        <v>99</v>
      </c>
      <c r="L11" s="103">
        <f t="shared" si="0"/>
        <v>448</v>
      </c>
      <c r="M11" s="104"/>
      <c r="N11" s="105" t="str">
        <f t="shared" si="1"/>
        <v>Return Deposit</v>
      </c>
    </row>
    <row r="12" spans="1:15" x14ac:dyDescent="0.35">
      <c r="A12" s="100" t="s">
        <v>187</v>
      </c>
      <c r="B12" s="101">
        <v>87</v>
      </c>
      <c r="C12" s="102">
        <v>17</v>
      </c>
      <c r="D12" s="102">
        <v>21</v>
      </c>
      <c r="E12" s="102">
        <v>23</v>
      </c>
      <c r="F12" s="102">
        <v>23</v>
      </c>
      <c r="G12" s="101">
        <v>16</v>
      </c>
      <c r="H12" s="102">
        <v>40</v>
      </c>
      <c r="I12" s="102">
        <v>17</v>
      </c>
      <c r="J12" s="102">
        <v>117</v>
      </c>
      <c r="K12" s="102">
        <v>9</v>
      </c>
      <c r="L12" s="103">
        <f t="shared" si="0"/>
        <v>370</v>
      </c>
      <c r="M12" s="104"/>
      <c r="N12" s="105" t="str">
        <f t="shared" si="1"/>
        <v>Return Deposit</v>
      </c>
    </row>
    <row r="13" spans="1:15" x14ac:dyDescent="0.35">
      <c r="A13" s="100" t="s">
        <v>28</v>
      </c>
      <c r="B13" s="101">
        <v>10114</v>
      </c>
      <c r="C13" s="102">
        <v>9482</v>
      </c>
      <c r="D13" s="102">
        <v>3964</v>
      </c>
      <c r="E13" s="102">
        <v>2690</v>
      </c>
      <c r="F13" s="102">
        <v>11405</v>
      </c>
      <c r="G13" s="101">
        <v>6250</v>
      </c>
      <c r="H13" s="102">
        <v>7509</v>
      </c>
      <c r="I13" s="102">
        <v>4781</v>
      </c>
      <c r="J13" s="102">
        <v>2461</v>
      </c>
      <c r="K13" s="102">
        <v>2070</v>
      </c>
      <c r="L13" s="103">
        <f t="shared" si="0"/>
        <v>60726</v>
      </c>
      <c r="M13" s="104"/>
      <c r="N13" s="105" t="str">
        <f t="shared" si="1"/>
        <v>Return Deposit</v>
      </c>
    </row>
    <row r="14" spans="1:15" x14ac:dyDescent="0.35">
      <c r="A14" s="100" t="s">
        <v>29</v>
      </c>
      <c r="B14" s="101">
        <v>183</v>
      </c>
      <c r="C14" s="102">
        <v>195</v>
      </c>
      <c r="D14" s="102">
        <v>218</v>
      </c>
      <c r="E14" s="102">
        <v>245</v>
      </c>
      <c r="F14" s="102">
        <v>218</v>
      </c>
      <c r="G14" s="101">
        <v>199</v>
      </c>
      <c r="H14" s="102">
        <v>223</v>
      </c>
      <c r="I14" s="102">
        <v>288</v>
      </c>
      <c r="J14" s="102">
        <v>370</v>
      </c>
      <c r="K14" s="102">
        <v>261</v>
      </c>
      <c r="L14" s="103">
        <f t="shared" si="0"/>
        <v>2400</v>
      </c>
      <c r="M14" s="104"/>
      <c r="N14" s="105" t="str">
        <f t="shared" si="1"/>
        <v>Return Deposit</v>
      </c>
    </row>
    <row r="15" spans="1:15" x14ac:dyDescent="0.35">
      <c r="A15" s="100" t="s">
        <v>30</v>
      </c>
      <c r="B15" s="101">
        <v>2434</v>
      </c>
      <c r="C15" s="102">
        <v>2732</v>
      </c>
      <c r="D15" s="102">
        <v>1964</v>
      </c>
      <c r="E15" s="102">
        <v>2765</v>
      </c>
      <c r="F15" s="102">
        <v>2403</v>
      </c>
      <c r="G15" s="101">
        <v>4988</v>
      </c>
      <c r="H15" s="102">
        <v>2976</v>
      </c>
      <c r="I15" s="102">
        <v>3468</v>
      </c>
      <c r="J15" s="102">
        <v>4297</v>
      </c>
      <c r="K15" s="102">
        <v>3143</v>
      </c>
      <c r="L15" s="103">
        <f t="shared" si="0"/>
        <v>31170</v>
      </c>
      <c r="M15" s="104"/>
      <c r="N15" s="105" t="str">
        <f t="shared" si="1"/>
        <v>Return Deposit</v>
      </c>
    </row>
    <row r="16" spans="1:15" x14ac:dyDescent="0.35">
      <c r="A16" s="100" t="s">
        <v>237</v>
      </c>
      <c r="B16" s="101">
        <v>41</v>
      </c>
      <c r="C16" s="102">
        <v>54</v>
      </c>
      <c r="D16" s="102">
        <v>57</v>
      </c>
      <c r="E16" s="102">
        <v>63</v>
      </c>
      <c r="F16" s="102">
        <v>31</v>
      </c>
      <c r="G16" s="101">
        <v>37</v>
      </c>
      <c r="H16" s="102">
        <v>51</v>
      </c>
      <c r="I16" s="102">
        <v>47</v>
      </c>
      <c r="J16" s="102">
        <v>51</v>
      </c>
      <c r="K16" s="102">
        <v>39</v>
      </c>
      <c r="L16" s="103">
        <f t="shared" si="0"/>
        <v>471</v>
      </c>
      <c r="M16" s="104"/>
      <c r="N16" s="105" t="str">
        <f t="shared" si="1"/>
        <v>Return Deposit</v>
      </c>
    </row>
    <row r="17" spans="1:14" x14ac:dyDescent="0.35">
      <c r="A17" s="100" t="s">
        <v>31</v>
      </c>
      <c r="B17" s="101">
        <v>3295</v>
      </c>
      <c r="C17" s="102">
        <v>2699</v>
      </c>
      <c r="D17" s="102">
        <v>5759</v>
      </c>
      <c r="E17" s="102">
        <v>6409</v>
      </c>
      <c r="F17" s="102">
        <v>1854</v>
      </c>
      <c r="G17" s="101">
        <v>4164</v>
      </c>
      <c r="H17" s="102">
        <v>6273</v>
      </c>
      <c r="I17" s="102">
        <v>7102</v>
      </c>
      <c r="J17" s="102">
        <v>7433</v>
      </c>
      <c r="K17" s="102">
        <v>7326</v>
      </c>
      <c r="L17" s="103">
        <f t="shared" si="0"/>
        <v>52314</v>
      </c>
      <c r="M17" s="104"/>
      <c r="N17" s="105" t="str">
        <f t="shared" si="1"/>
        <v>Return Deposit</v>
      </c>
    </row>
    <row r="18" spans="1:14" x14ac:dyDescent="0.35">
      <c r="A18" s="100" t="s">
        <v>32</v>
      </c>
      <c r="B18" s="101">
        <v>1594</v>
      </c>
      <c r="C18" s="102">
        <v>1394</v>
      </c>
      <c r="D18" s="102">
        <v>1086</v>
      </c>
      <c r="E18" s="102">
        <v>1175</v>
      </c>
      <c r="F18" s="102">
        <v>2596</v>
      </c>
      <c r="G18" s="101">
        <v>4258</v>
      </c>
      <c r="H18" s="102">
        <v>1611</v>
      </c>
      <c r="I18" s="102">
        <v>1847</v>
      </c>
      <c r="J18" s="102">
        <v>1315</v>
      </c>
      <c r="K18" s="102">
        <v>1123</v>
      </c>
      <c r="L18" s="103">
        <f t="shared" si="0"/>
        <v>17999</v>
      </c>
      <c r="M18" s="104"/>
      <c r="N18" s="105" t="str">
        <f t="shared" si="1"/>
        <v>Return Deposit</v>
      </c>
    </row>
    <row r="19" spans="1:14" x14ac:dyDescent="0.35">
      <c r="A19" s="100" t="s">
        <v>33</v>
      </c>
      <c r="B19" s="101">
        <v>23</v>
      </c>
      <c r="C19" s="102">
        <v>19</v>
      </c>
      <c r="D19" s="102">
        <v>25</v>
      </c>
      <c r="E19" s="102">
        <v>23</v>
      </c>
      <c r="F19" s="102">
        <v>29</v>
      </c>
      <c r="G19" s="101">
        <v>44</v>
      </c>
      <c r="H19" s="102">
        <v>38</v>
      </c>
      <c r="I19" s="102">
        <v>25</v>
      </c>
      <c r="J19" s="102">
        <v>28</v>
      </c>
      <c r="K19" s="102">
        <v>24</v>
      </c>
      <c r="L19" s="103">
        <f t="shared" si="0"/>
        <v>278</v>
      </c>
      <c r="M19" s="104"/>
      <c r="N19" s="105" t="str">
        <f t="shared" si="1"/>
        <v>Return Deposit</v>
      </c>
    </row>
    <row r="20" spans="1:14" x14ac:dyDescent="0.35">
      <c r="A20" s="100" t="s">
        <v>34</v>
      </c>
      <c r="B20" s="101">
        <v>8076</v>
      </c>
      <c r="C20" s="102">
        <v>7512</v>
      </c>
      <c r="D20" s="102">
        <v>7816</v>
      </c>
      <c r="E20" s="102">
        <v>8965</v>
      </c>
      <c r="F20" s="102">
        <v>6403</v>
      </c>
      <c r="G20" s="101">
        <v>9350</v>
      </c>
      <c r="H20" s="102">
        <v>9517</v>
      </c>
      <c r="I20" s="102">
        <v>9529</v>
      </c>
      <c r="J20" s="102">
        <v>10357</v>
      </c>
      <c r="K20" s="102">
        <v>8921</v>
      </c>
      <c r="L20" s="103">
        <f t="shared" si="0"/>
        <v>86446</v>
      </c>
      <c r="M20" s="104"/>
      <c r="N20" s="105" t="str">
        <f t="shared" si="1"/>
        <v>Return Deposit</v>
      </c>
    </row>
    <row r="21" spans="1:14" x14ac:dyDescent="0.35">
      <c r="A21" s="100" t="s">
        <v>35</v>
      </c>
      <c r="B21" s="101">
        <v>64</v>
      </c>
      <c r="C21" s="102">
        <v>88</v>
      </c>
      <c r="D21" s="102">
        <v>73</v>
      </c>
      <c r="E21" s="102">
        <v>88</v>
      </c>
      <c r="F21" s="102">
        <v>49</v>
      </c>
      <c r="G21" s="101">
        <v>102</v>
      </c>
      <c r="H21" s="102">
        <v>105</v>
      </c>
      <c r="I21" s="102">
        <v>95</v>
      </c>
      <c r="J21" s="102">
        <v>133</v>
      </c>
      <c r="K21" s="102">
        <v>131</v>
      </c>
      <c r="L21" s="103">
        <f t="shared" si="0"/>
        <v>928</v>
      </c>
      <c r="M21" s="104"/>
      <c r="N21" s="105" t="str">
        <f t="shared" si="1"/>
        <v>Return Deposit</v>
      </c>
    </row>
    <row r="22" spans="1:14" x14ac:dyDescent="0.35">
      <c r="A22" s="100" t="s">
        <v>190</v>
      </c>
      <c r="B22" s="101">
        <v>46</v>
      </c>
      <c r="C22" s="102">
        <v>34</v>
      </c>
      <c r="D22" s="102">
        <v>81</v>
      </c>
      <c r="E22" s="102">
        <v>43</v>
      </c>
      <c r="F22" s="102">
        <v>48</v>
      </c>
      <c r="G22" s="101">
        <v>40</v>
      </c>
      <c r="H22" s="102">
        <v>51</v>
      </c>
      <c r="I22" s="102">
        <v>54</v>
      </c>
      <c r="J22" s="102">
        <v>44</v>
      </c>
      <c r="K22" s="102">
        <v>27</v>
      </c>
      <c r="L22" s="103">
        <f t="shared" si="0"/>
        <v>468</v>
      </c>
      <c r="M22" s="104"/>
      <c r="N22" s="105" t="str">
        <f t="shared" si="1"/>
        <v>Return Deposit</v>
      </c>
    </row>
    <row r="23" spans="1:14" x14ac:dyDescent="0.35">
      <c r="A23" s="100" t="s">
        <v>238</v>
      </c>
      <c r="B23" s="101">
        <v>34</v>
      </c>
      <c r="C23" s="102">
        <v>33</v>
      </c>
      <c r="D23" s="102">
        <v>211</v>
      </c>
      <c r="E23" s="102">
        <v>47</v>
      </c>
      <c r="F23" s="102">
        <v>47</v>
      </c>
      <c r="G23" s="101">
        <v>44</v>
      </c>
      <c r="H23" s="102">
        <v>52</v>
      </c>
      <c r="I23" s="102">
        <v>44</v>
      </c>
      <c r="J23" s="102">
        <v>57</v>
      </c>
      <c r="K23" s="102">
        <v>34</v>
      </c>
      <c r="L23" s="103">
        <f t="shared" si="0"/>
        <v>603</v>
      </c>
      <c r="M23" s="104"/>
      <c r="N23" s="105" t="str">
        <f t="shared" si="1"/>
        <v>Return Deposit</v>
      </c>
    </row>
    <row r="24" spans="1:14" x14ac:dyDescent="0.35">
      <c r="A24" s="100" t="s">
        <v>239</v>
      </c>
      <c r="B24" s="101">
        <v>46</v>
      </c>
      <c r="C24" s="102">
        <v>53</v>
      </c>
      <c r="D24" s="102">
        <v>121</v>
      </c>
      <c r="E24" s="102">
        <v>57</v>
      </c>
      <c r="F24" s="102">
        <v>54</v>
      </c>
      <c r="G24" s="101">
        <v>40</v>
      </c>
      <c r="H24" s="102">
        <v>396</v>
      </c>
      <c r="I24" s="102">
        <v>45</v>
      </c>
      <c r="J24" s="102">
        <v>54</v>
      </c>
      <c r="K24" s="102">
        <v>38</v>
      </c>
      <c r="L24" s="103">
        <f t="shared" si="0"/>
        <v>904</v>
      </c>
      <c r="M24" s="104"/>
      <c r="N24" s="105" t="str">
        <f t="shared" si="1"/>
        <v>Return Deposit</v>
      </c>
    </row>
    <row r="25" spans="1:14" ht="21.5" customHeight="1" thickBot="1" x14ac:dyDescent="0.4">
      <c r="A25" s="106" t="s">
        <v>41</v>
      </c>
      <c r="B25" s="107">
        <f t="shared" ref="B25:L25" si="2">SUM(B8:B24)</f>
        <v>32719</v>
      </c>
      <c r="C25" s="107">
        <f t="shared" si="2"/>
        <v>30144</v>
      </c>
      <c r="D25" s="107">
        <f t="shared" si="2"/>
        <v>29063</v>
      </c>
      <c r="E25" s="107">
        <f t="shared" si="2"/>
        <v>29244</v>
      </c>
      <c r="F25" s="107">
        <f t="shared" si="2"/>
        <v>30146</v>
      </c>
      <c r="G25" s="107">
        <f t="shared" si="2"/>
        <v>34624</v>
      </c>
      <c r="H25" s="107">
        <f t="shared" si="2"/>
        <v>35370</v>
      </c>
      <c r="I25" s="107">
        <f t="shared" si="2"/>
        <v>35995</v>
      </c>
      <c r="J25" s="107">
        <f t="shared" si="2"/>
        <v>33889</v>
      </c>
      <c r="K25" s="107">
        <f t="shared" si="2"/>
        <v>31351</v>
      </c>
      <c r="L25" s="107">
        <f t="shared" si="2"/>
        <v>322545</v>
      </c>
      <c r="M25" s="104"/>
      <c r="N25" s="61"/>
    </row>
    <row r="26" spans="1:14" x14ac:dyDescent="0.35">
      <c r="A26" s="7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61"/>
    </row>
    <row r="27" spans="1:14" x14ac:dyDescent="0.35">
      <c r="A27" s="74" t="s">
        <v>42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4"/>
      <c r="M27" s="104"/>
      <c r="N27" s="61"/>
    </row>
    <row r="28" spans="1:14" x14ac:dyDescent="0.35">
      <c r="A28" s="109" t="s">
        <v>43</v>
      </c>
      <c r="B28" s="101">
        <v>0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3">
        <f>SUM(B28:K28)</f>
        <v>0</v>
      </c>
      <c r="M28" s="104"/>
      <c r="N28" s="61"/>
    </row>
    <row r="29" spans="1:14" x14ac:dyDescent="0.35">
      <c r="A29" s="109" t="s">
        <v>44</v>
      </c>
      <c r="B29" s="101">
        <v>12</v>
      </c>
      <c r="C29" s="101">
        <v>10</v>
      </c>
      <c r="D29" s="101">
        <v>9</v>
      </c>
      <c r="E29" s="101">
        <v>18</v>
      </c>
      <c r="F29" s="101">
        <v>12</v>
      </c>
      <c r="G29" s="101">
        <v>15</v>
      </c>
      <c r="H29" s="101">
        <v>11</v>
      </c>
      <c r="I29" s="101">
        <v>11</v>
      </c>
      <c r="J29" s="101">
        <v>11</v>
      </c>
      <c r="K29" s="101">
        <v>19</v>
      </c>
      <c r="L29" s="103">
        <f>SUM(B29:K29)</f>
        <v>128</v>
      </c>
      <c r="M29" s="104"/>
      <c r="N29" s="61"/>
    </row>
    <row r="30" spans="1:14" x14ac:dyDescent="0.35">
      <c r="A30" s="109" t="s">
        <v>45</v>
      </c>
      <c r="B30" s="101">
        <v>0</v>
      </c>
      <c r="C30" s="101">
        <v>0</v>
      </c>
      <c r="D30" s="101">
        <v>0</v>
      </c>
      <c r="E30" s="101">
        <v>0</v>
      </c>
      <c r="F30" s="101">
        <v>1</v>
      </c>
      <c r="G30" s="101">
        <v>0</v>
      </c>
      <c r="H30" s="101">
        <v>8</v>
      </c>
      <c r="I30" s="101">
        <v>1</v>
      </c>
      <c r="J30" s="101">
        <v>1</v>
      </c>
      <c r="K30" s="101">
        <v>1</v>
      </c>
      <c r="L30" s="103">
        <f>SUM(B30:K30)</f>
        <v>12</v>
      </c>
      <c r="M30" s="104"/>
      <c r="N30" s="61"/>
    </row>
    <row r="31" spans="1:14" x14ac:dyDescent="0.35">
      <c r="A31" s="109" t="s">
        <v>46</v>
      </c>
      <c r="B31" s="101">
        <v>76</v>
      </c>
      <c r="C31" s="101">
        <v>60</v>
      </c>
      <c r="D31" s="101">
        <v>40</v>
      </c>
      <c r="E31" s="101">
        <v>61</v>
      </c>
      <c r="F31" s="101">
        <v>85</v>
      </c>
      <c r="G31" s="101">
        <v>103</v>
      </c>
      <c r="H31" s="101">
        <v>76</v>
      </c>
      <c r="I31" s="101">
        <v>81</v>
      </c>
      <c r="J31" s="101">
        <v>75</v>
      </c>
      <c r="K31" s="101">
        <v>68</v>
      </c>
      <c r="L31" s="103">
        <f>SUM(B31:K31)</f>
        <v>725</v>
      </c>
      <c r="M31" s="104"/>
      <c r="N31" s="61"/>
    </row>
    <row r="32" spans="1:14" ht="15" thickBot="1" x14ac:dyDescent="0.4">
      <c r="A32" s="110" t="s">
        <v>47</v>
      </c>
      <c r="B32" s="107">
        <f t="shared" ref="B32:L32" si="3">SUM(B28:B31)</f>
        <v>88</v>
      </c>
      <c r="C32" s="107">
        <f t="shared" si="3"/>
        <v>70</v>
      </c>
      <c r="D32" s="107">
        <f>SUM(D28:D31)</f>
        <v>49</v>
      </c>
      <c r="E32" s="107">
        <f>SUM(E28:E31)</f>
        <v>79</v>
      </c>
      <c r="F32" s="107">
        <f>SUM(F28:F31)</f>
        <v>98</v>
      </c>
      <c r="G32" s="107">
        <f>SUM(G28:G31)</f>
        <v>118</v>
      </c>
      <c r="H32" s="107">
        <f t="shared" si="3"/>
        <v>95</v>
      </c>
      <c r="I32" s="107">
        <f t="shared" si="3"/>
        <v>93</v>
      </c>
      <c r="J32" s="107">
        <f t="shared" si="3"/>
        <v>87</v>
      </c>
      <c r="K32" s="107">
        <f t="shared" si="3"/>
        <v>88</v>
      </c>
      <c r="L32" s="107">
        <f t="shared" si="3"/>
        <v>865</v>
      </c>
      <c r="M32" s="104"/>
      <c r="N32" s="61"/>
    </row>
    <row r="33" spans="1:15" x14ac:dyDescent="0.3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4"/>
      <c r="M33" s="104"/>
      <c r="N33" s="61"/>
    </row>
    <row r="34" spans="1:15" x14ac:dyDescent="0.35">
      <c r="A34" s="110" t="s">
        <v>48</v>
      </c>
      <c r="B34" s="103">
        <f t="shared" ref="B34:L34" si="4">B25+B32</f>
        <v>32807</v>
      </c>
      <c r="C34" s="103">
        <f t="shared" si="4"/>
        <v>30214</v>
      </c>
      <c r="D34" s="103">
        <f t="shared" si="4"/>
        <v>29112</v>
      </c>
      <c r="E34" s="103">
        <f t="shared" si="4"/>
        <v>29323</v>
      </c>
      <c r="F34" s="103">
        <f t="shared" si="4"/>
        <v>30244</v>
      </c>
      <c r="G34" s="103">
        <f t="shared" si="4"/>
        <v>34742</v>
      </c>
      <c r="H34" s="103">
        <f t="shared" si="4"/>
        <v>35465</v>
      </c>
      <c r="I34" s="103">
        <f t="shared" si="4"/>
        <v>36088</v>
      </c>
      <c r="J34" s="103">
        <f t="shared" si="4"/>
        <v>33976</v>
      </c>
      <c r="K34" s="103">
        <f t="shared" si="4"/>
        <v>31439</v>
      </c>
      <c r="L34" s="103">
        <f t="shared" si="4"/>
        <v>323410</v>
      </c>
      <c r="M34" s="104"/>
      <c r="N34" s="61"/>
    </row>
    <row r="35" spans="1:15" x14ac:dyDescent="0.35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4"/>
      <c r="M35" s="104"/>
      <c r="N35" s="61"/>
    </row>
    <row r="36" spans="1:15" x14ac:dyDescent="0.35">
      <c r="A36" s="74" t="s">
        <v>49</v>
      </c>
      <c r="B36" s="111">
        <v>63310</v>
      </c>
      <c r="C36" s="111">
        <v>58051</v>
      </c>
      <c r="D36" s="112">
        <v>59417</v>
      </c>
      <c r="E36" s="112">
        <v>57945</v>
      </c>
      <c r="F36" s="113">
        <v>57044</v>
      </c>
      <c r="G36" s="113">
        <v>62464</v>
      </c>
      <c r="H36" s="114">
        <v>62464</v>
      </c>
      <c r="I36" s="115">
        <v>63343</v>
      </c>
      <c r="J36" s="115">
        <v>61028</v>
      </c>
      <c r="K36" s="115">
        <v>62297</v>
      </c>
      <c r="L36" s="103">
        <f>SUM(B36:K36)</f>
        <v>607363</v>
      </c>
      <c r="M36" s="104"/>
      <c r="N36" s="61"/>
    </row>
    <row r="37" spans="1:15" x14ac:dyDescent="0.35">
      <c r="A37" s="74" t="s">
        <v>50</v>
      </c>
      <c r="B37" s="116">
        <f>B34/B36</f>
        <v>0.51819617753909331</v>
      </c>
      <c r="C37" s="116">
        <f t="shared" ref="C37:L37" si="5">C34/C36</f>
        <v>0.52047337685827977</v>
      </c>
      <c r="D37" s="116">
        <f>D34/D36</f>
        <v>0.48996078563374118</v>
      </c>
      <c r="E37" s="116">
        <f>E34/E36</f>
        <v>0.50604883941668821</v>
      </c>
      <c r="F37" s="116">
        <f>F34/F36</f>
        <v>0.53018722389734241</v>
      </c>
      <c r="G37" s="116">
        <f>G34/G36</f>
        <v>0.55619236680327866</v>
      </c>
      <c r="H37" s="116">
        <f t="shared" si="5"/>
        <v>0.56776703381147542</v>
      </c>
      <c r="I37" s="116">
        <f t="shared" si="5"/>
        <v>0.56972356850796457</v>
      </c>
      <c r="J37" s="116">
        <f t="shared" si="5"/>
        <v>0.55672805925149116</v>
      </c>
      <c r="K37" s="116">
        <f t="shared" si="5"/>
        <v>0.50466314589787631</v>
      </c>
      <c r="L37" s="116">
        <f t="shared" si="5"/>
        <v>0.53248222232832754</v>
      </c>
      <c r="M37" s="117"/>
      <c r="N37" s="61"/>
    </row>
    <row r="38" spans="1:15" x14ac:dyDescent="0.3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74"/>
      <c r="O38" s="61"/>
    </row>
    <row r="39" spans="1:15" ht="21.5" customHeight="1" x14ac:dyDescent="0.35">
      <c r="A39" s="118"/>
      <c r="B39" s="119"/>
      <c r="C39" s="119"/>
      <c r="D39" s="120"/>
      <c r="E39" s="120"/>
      <c r="F39" s="119"/>
      <c r="G39" s="119"/>
      <c r="H39" s="120"/>
      <c r="I39" s="120"/>
      <c r="J39" s="120"/>
      <c r="K39" s="120"/>
      <c r="N39"/>
    </row>
    <row r="40" spans="1:15" ht="21.5" customHeight="1" x14ac:dyDescent="0.35">
      <c r="A40" s="118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N40"/>
    </row>
    <row r="41" spans="1:15" x14ac:dyDescent="0.3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74"/>
      <c r="O41" s="61"/>
    </row>
    <row r="42" spans="1:15" x14ac:dyDescent="0.35">
      <c r="A42" s="12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122"/>
      <c r="M42" s="122"/>
      <c r="N42" s="74"/>
      <c r="O42" s="61"/>
    </row>
    <row r="43" spans="1:15" x14ac:dyDescent="0.35">
      <c r="A43" s="61"/>
      <c r="B43" s="104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74"/>
      <c r="O43" s="61"/>
    </row>
    <row r="44" spans="1:15" x14ac:dyDescent="0.35">
      <c r="A44" s="123"/>
      <c r="B44" s="104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74"/>
      <c r="O44" s="61"/>
    </row>
    <row r="45" spans="1:15" x14ac:dyDescent="0.35">
      <c r="A45" s="12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74"/>
      <c r="O45" s="61"/>
    </row>
    <row r="46" spans="1:15" x14ac:dyDescent="0.35">
      <c r="A46" s="12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74"/>
      <c r="O46" s="61"/>
    </row>
    <row r="47" spans="1:15" x14ac:dyDescent="0.35">
      <c r="A47" s="74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74"/>
      <c r="O47" s="61"/>
    </row>
    <row r="49" ht="2" customHeight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t="2" hidden="1" customHeight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t="11" hidden="1" customHeight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t="3" hidden="1" customHeight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spans="1:1" hidden="1" x14ac:dyDescent="0.35"/>
    <row r="114" spans="1:1" hidden="1" x14ac:dyDescent="0.35"/>
    <row r="115" spans="1:1" hidden="1" x14ac:dyDescent="0.35"/>
    <row r="116" spans="1:1" hidden="1" x14ac:dyDescent="0.35"/>
    <row r="117" spans="1:1" hidden="1" x14ac:dyDescent="0.35"/>
    <row r="118" spans="1:1" hidden="1" x14ac:dyDescent="0.35"/>
    <row r="119" spans="1:1" hidden="1" x14ac:dyDescent="0.35"/>
    <row r="120" spans="1:1" hidden="1" x14ac:dyDescent="0.35"/>
    <row r="121" spans="1:1" hidden="1" x14ac:dyDescent="0.35"/>
    <row r="122" spans="1:1" hidden="1" x14ac:dyDescent="0.35">
      <c r="A122" s="61"/>
    </row>
    <row r="123" spans="1:1" hidden="1" x14ac:dyDescent="0.35"/>
    <row r="124" spans="1:1" hidden="1" x14ac:dyDescent="0.35"/>
    <row r="125" spans="1:1" hidden="1" x14ac:dyDescent="0.35"/>
    <row r="126" spans="1:1" hidden="1" x14ac:dyDescent="0.35"/>
    <row r="127" spans="1:1" hidden="1" x14ac:dyDescent="0.35"/>
    <row r="128" spans="1:1" hidden="1" x14ac:dyDescent="0.35"/>
    <row r="129" hidden="1" x14ac:dyDescent="0.35"/>
    <row r="130" hidden="1" x14ac:dyDescent="0.35"/>
  </sheetData>
  <mergeCells count="6">
    <mergeCell ref="L2:N2"/>
    <mergeCell ref="B3:C3"/>
    <mergeCell ref="B5:C5"/>
    <mergeCell ref="D5:E5"/>
    <mergeCell ref="F5:G5"/>
    <mergeCell ref="I5:K5"/>
  </mergeCells>
  <conditionalFormatting sqref="N8:N24">
    <cfRule type="containsText" dxfId="4" priority="1" operator="containsText" text="Return Deposit">
      <formula>NOT(ISERROR(SEARCH("Return Deposit",N8)))</formula>
    </cfRule>
    <cfRule type="cellIs" dxfId="3" priority="2" stopIfTrue="1" operator="equal">
      <formula>"OK"</formula>
    </cfRule>
    <cfRule type="containsText" dxfId="2" priority="3" stopIfTrue="1" operator="containsText" text="Forfeit">
      <formula>NOT(ISERROR(SEARCH("Forfeit",N8)))</formula>
    </cfRule>
  </conditionalFormatting>
  <dataValidations count="1">
    <dataValidation type="list" allowBlank="1" showInputMessage="1" showErrorMessage="1" sqref="B4:C4" xr:uid="{8DAD8F89-2781-413B-983D-AD3C4A93C22A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45D3-DB7C-434D-9675-A477126E7167}">
  <sheetPr>
    <pageSetUpPr fitToPage="1"/>
  </sheetPr>
  <dimension ref="A1:N128"/>
  <sheetViews>
    <sheetView workbookViewId="0"/>
  </sheetViews>
  <sheetFormatPr defaultRowHeight="14.5" x14ac:dyDescent="0.35"/>
  <cols>
    <col min="1" max="1" width="46" style="14" customWidth="1"/>
    <col min="2" max="2" width="15.36328125" style="14" customWidth="1"/>
    <col min="3" max="3" width="17.453125" style="14" customWidth="1"/>
    <col min="4" max="4" width="20" style="14" customWidth="1"/>
    <col min="5" max="5" width="24.453125" style="14" customWidth="1"/>
    <col min="6" max="6" width="21.90625" style="14" customWidth="1"/>
    <col min="7" max="7" width="17.54296875" style="14" customWidth="1"/>
    <col min="8" max="8" width="18.90625" style="14" customWidth="1"/>
    <col min="9" max="9" width="19.36328125" style="14" customWidth="1"/>
    <col min="10" max="10" width="17.1796875" style="14" customWidth="1"/>
    <col min="11" max="11" width="20" style="14" customWidth="1"/>
    <col min="12" max="12" width="14.1796875" style="14" customWidth="1"/>
    <col min="13" max="13" width="15.81640625" style="14" customWidth="1"/>
    <col min="14" max="14" width="42.54296875" style="14" hidden="1" customWidth="1"/>
    <col min="15" max="15" width="9.54296875" style="14" customWidth="1"/>
    <col min="16" max="16" width="30.54296875" style="14" customWidth="1"/>
    <col min="17" max="17" width="9.1796875" style="14" customWidth="1"/>
    <col min="18" max="16384" width="8.7265625" style="14"/>
  </cols>
  <sheetData>
    <row r="1" spans="1:13" ht="18.5" x14ac:dyDescent="0.35">
      <c r="A1" s="12" t="s">
        <v>0</v>
      </c>
      <c r="B1" s="13"/>
      <c r="C1" s="13" t="s">
        <v>1</v>
      </c>
      <c r="D1" s="13" t="s">
        <v>1</v>
      </c>
      <c r="E1" s="13"/>
      <c r="F1" s="13"/>
      <c r="G1" s="13"/>
      <c r="H1" s="13"/>
      <c r="I1" s="13"/>
      <c r="J1" s="13"/>
      <c r="K1" s="13"/>
      <c r="L1" s="13"/>
    </row>
    <row r="2" spans="1:13" ht="15" thickBot="1" x14ac:dyDescent="0.4">
      <c r="A2" s="15"/>
      <c r="B2" s="13"/>
      <c r="C2" s="13"/>
      <c r="D2" s="13" t="s">
        <v>1</v>
      </c>
      <c r="E2" s="13"/>
      <c r="F2" s="13"/>
      <c r="G2" s="13"/>
      <c r="H2" s="13"/>
      <c r="I2" s="13"/>
      <c r="J2" s="13"/>
    </row>
    <row r="3" spans="1:13" s="18" customFormat="1" ht="16" thickBot="1" x14ac:dyDescent="0.4">
      <c r="A3" s="16" t="s">
        <v>132</v>
      </c>
      <c r="B3" s="66" t="s">
        <v>131</v>
      </c>
      <c r="C3" s="67"/>
      <c r="D3" s="17"/>
      <c r="E3" s="17"/>
      <c r="F3" s="17" t="s">
        <v>1</v>
      </c>
      <c r="G3" s="17"/>
      <c r="H3" s="17"/>
      <c r="I3" s="17"/>
      <c r="J3" s="17"/>
      <c r="K3" s="17"/>
      <c r="L3" s="17"/>
    </row>
    <row r="4" spans="1:13" s="18" customFormat="1" ht="15.5" x14ac:dyDescent="0.35">
      <c r="A4" s="16"/>
      <c r="B4" s="36"/>
      <c r="C4" s="36"/>
      <c r="D4" s="17"/>
      <c r="E4" s="17"/>
      <c r="F4" s="17"/>
      <c r="G4" s="17"/>
      <c r="H4" s="17"/>
      <c r="I4" s="17"/>
      <c r="J4" s="17"/>
      <c r="K4" s="17"/>
      <c r="L4" s="17"/>
    </row>
    <row r="5" spans="1:13" ht="34.5" customHeight="1" x14ac:dyDescent="0.35">
      <c r="A5" s="19" t="s">
        <v>3</v>
      </c>
      <c r="B5" s="68" t="s">
        <v>170</v>
      </c>
      <c r="C5" s="69"/>
      <c r="D5" s="70"/>
      <c r="E5" s="38" t="s">
        <v>171</v>
      </c>
      <c r="F5" s="38" t="s">
        <v>172</v>
      </c>
      <c r="G5" s="38" t="s">
        <v>173</v>
      </c>
      <c r="H5" s="68" t="s">
        <v>174</v>
      </c>
      <c r="I5" s="70"/>
      <c r="J5" s="68" t="s">
        <v>175</v>
      </c>
      <c r="K5" s="70"/>
      <c r="L5" s="13"/>
    </row>
    <row r="6" spans="1:13" ht="53.5" customHeight="1" x14ac:dyDescent="0.35">
      <c r="A6" s="20" t="s">
        <v>7</v>
      </c>
      <c r="B6" s="53" t="s">
        <v>176</v>
      </c>
      <c r="C6" s="53" t="s">
        <v>177</v>
      </c>
      <c r="D6" s="53" t="s">
        <v>178</v>
      </c>
      <c r="E6" s="54" t="s">
        <v>179</v>
      </c>
      <c r="F6" s="51" t="s">
        <v>180</v>
      </c>
      <c r="G6" s="5" t="s">
        <v>181</v>
      </c>
      <c r="H6" s="4" t="s">
        <v>182</v>
      </c>
      <c r="I6" s="4" t="s">
        <v>183</v>
      </c>
      <c r="J6" s="55" t="s">
        <v>184</v>
      </c>
      <c r="K6" s="55" t="s">
        <v>185</v>
      </c>
      <c r="L6" s="21" t="s">
        <v>17</v>
      </c>
      <c r="M6" s="14" t="s">
        <v>1</v>
      </c>
    </row>
    <row r="7" spans="1:13" ht="16.399999999999999" customHeight="1" x14ac:dyDescent="0.35">
      <c r="A7" s="20" t="s">
        <v>18</v>
      </c>
      <c r="B7" s="22"/>
      <c r="C7" s="22"/>
      <c r="D7" s="22"/>
      <c r="E7" s="22"/>
      <c r="F7" s="23"/>
      <c r="G7" s="22"/>
      <c r="H7" s="22"/>
      <c r="I7" s="23"/>
      <c r="J7" s="23"/>
      <c r="K7" s="24"/>
      <c r="L7" s="25"/>
    </row>
    <row r="8" spans="1:13" x14ac:dyDescent="0.35">
      <c r="A8" s="26" t="s">
        <v>186</v>
      </c>
      <c r="B8" s="6">
        <v>72</v>
      </c>
      <c r="C8" s="7">
        <v>87</v>
      </c>
      <c r="D8" s="7">
        <v>146</v>
      </c>
      <c r="E8" s="7">
        <v>96</v>
      </c>
      <c r="F8" s="7">
        <v>34</v>
      </c>
      <c r="G8" s="7">
        <v>95</v>
      </c>
      <c r="H8" s="6">
        <v>123</v>
      </c>
      <c r="I8" s="7">
        <v>49</v>
      </c>
      <c r="J8" s="7">
        <v>41</v>
      </c>
      <c r="K8" s="7">
        <v>61</v>
      </c>
      <c r="L8" s="27">
        <f t="shared" ref="L8:L27" si="0">SUM(B8:K8)</f>
        <v>804</v>
      </c>
    </row>
    <row r="9" spans="1:13" x14ac:dyDescent="0.35">
      <c r="A9" s="26" t="s">
        <v>20</v>
      </c>
      <c r="B9" s="6">
        <v>266</v>
      </c>
      <c r="C9" s="7">
        <v>379</v>
      </c>
      <c r="D9" s="7">
        <v>279</v>
      </c>
      <c r="E9" s="7">
        <v>228</v>
      </c>
      <c r="F9" s="7">
        <v>157</v>
      </c>
      <c r="G9" s="7">
        <v>212</v>
      </c>
      <c r="H9" s="6">
        <v>254</v>
      </c>
      <c r="I9" s="7">
        <v>278</v>
      </c>
      <c r="J9" s="7">
        <v>204</v>
      </c>
      <c r="K9" s="7">
        <v>233</v>
      </c>
      <c r="L9" s="27">
        <f t="shared" si="0"/>
        <v>2490</v>
      </c>
    </row>
    <row r="10" spans="1:13" x14ac:dyDescent="0.35">
      <c r="A10" s="26" t="s">
        <v>25</v>
      </c>
      <c r="B10" s="6">
        <v>161</v>
      </c>
      <c r="C10" s="7">
        <v>191</v>
      </c>
      <c r="D10" s="7">
        <v>172</v>
      </c>
      <c r="E10" s="7">
        <v>146</v>
      </c>
      <c r="F10" s="7">
        <v>121</v>
      </c>
      <c r="G10" s="7">
        <v>202</v>
      </c>
      <c r="H10" s="6">
        <v>173</v>
      </c>
      <c r="I10" s="7">
        <v>161</v>
      </c>
      <c r="J10" s="7">
        <v>126</v>
      </c>
      <c r="K10" s="7">
        <v>181</v>
      </c>
      <c r="L10" s="27">
        <f t="shared" si="0"/>
        <v>1634</v>
      </c>
    </row>
    <row r="11" spans="1:13" x14ac:dyDescent="0.35">
      <c r="A11" s="26" t="s">
        <v>26</v>
      </c>
      <c r="B11" s="6">
        <v>343</v>
      </c>
      <c r="C11" s="7">
        <v>372</v>
      </c>
      <c r="D11" s="7">
        <v>300</v>
      </c>
      <c r="E11" s="7">
        <v>255</v>
      </c>
      <c r="F11" s="7">
        <v>278</v>
      </c>
      <c r="G11" s="7">
        <v>225</v>
      </c>
      <c r="H11" s="6">
        <v>242</v>
      </c>
      <c r="I11" s="7">
        <v>235</v>
      </c>
      <c r="J11" s="7">
        <v>248</v>
      </c>
      <c r="K11" s="7">
        <v>223</v>
      </c>
      <c r="L11" s="27">
        <f t="shared" si="0"/>
        <v>2721</v>
      </c>
    </row>
    <row r="12" spans="1:13" x14ac:dyDescent="0.35">
      <c r="A12" s="26" t="s">
        <v>27</v>
      </c>
      <c r="B12" s="6">
        <v>5082</v>
      </c>
      <c r="C12" s="7">
        <v>7204</v>
      </c>
      <c r="D12" s="7">
        <v>6113</v>
      </c>
      <c r="E12" s="7">
        <v>5587</v>
      </c>
      <c r="F12" s="7">
        <v>4810</v>
      </c>
      <c r="G12" s="7">
        <v>5701</v>
      </c>
      <c r="H12" s="6">
        <v>5854</v>
      </c>
      <c r="I12" s="7">
        <v>7040</v>
      </c>
      <c r="J12" s="7">
        <v>4958</v>
      </c>
      <c r="K12" s="7">
        <v>5983</v>
      </c>
      <c r="L12" s="27">
        <f t="shared" si="0"/>
        <v>58332</v>
      </c>
    </row>
    <row r="13" spans="1:13" x14ac:dyDescent="0.35">
      <c r="A13" s="26" t="s">
        <v>187</v>
      </c>
      <c r="B13" s="6">
        <v>35</v>
      </c>
      <c r="C13" s="7">
        <v>32</v>
      </c>
      <c r="D13" s="7">
        <v>24</v>
      </c>
      <c r="E13" s="7">
        <v>19</v>
      </c>
      <c r="F13" s="7">
        <v>62</v>
      </c>
      <c r="G13" s="7">
        <v>18</v>
      </c>
      <c r="H13" s="6">
        <v>21</v>
      </c>
      <c r="I13" s="7">
        <v>30</v>
      </c>
      <c r="J13" s="7">
        <v>269</v>
      </c>
      <c r="K13" s="7">
        <v>32</v>
      </c>
      <c r="L13" s="27">
        <f t="shared" si="0"/>
        <v>542</v>
      </c>
    </row>
    <row r="14" spans="1:13" x14ac:dyDescent="0.35">
      <c r="A14" s="26" t="s">
        <v>28</v>
      </c>
      <c r="B14" s="6">
        <v>1504</v>
      </c>
      <c r="C14" s="7">
        <v>2309</v>
      </c>
      <c r="D14" s="7">
        <v>2778</v>
      </c>
      <c r="E14" s="7">
        <v>3012</v>
      </c>
      <c r="F14" s="7">
        <v>8568</v>
      </c>
      <c r="G14" s="7">
        <v>1770</v>
      </c>
      <c r="H14" s="6">
        <v>4049</v>
      </c>
      <c r="I14" s="7">
        <v>2540</v>
      </c>
      <c r="J14" s="7">
        <v>2527</v>
      </c>
      <c r="K14" s="7">
        <v>2810</v>
      </c>
      <c r="L14" s="27">
        <f t="shared" si="0"/>
        <v>31867</v>
      </c>
    </row>
    <row r="15" spans="1:13" x14ac:dyDescent="0.35">
      <c r="A15" s="26" t="s">
        <v>29</v>
      </c>
      <c r="B15" s="6">
        <v>265</v>
      </c>
      <c r="C15" s="7">
        <v>320</v>
      </c>
      <c r="D15" s="7">
        <v>238</v>
      </c>
      <c r="E15" s="7">
        <v>300</v>
      </c>
      <c r="F15" s="7">
        <v>365</v>
      </c>
      <c r="G15" s="7">
        <v>275</v>
      </c>
      <c r="H15" s="6">
        <v>264</v>
      </c>
      <c r="I15" s="7">
        <v>198</v>
      </c>
      <c r="J15" s="7">
        <v>222</v>
      </c>
      <c r="K15" s="7">
        <v>221</v>
      </c>
      <c r="L15" s="27">
        <f t="shared" si="0"/>
        <v>2668</v>
      </c>
    </row>
    <row r="16" spans="1:13" x14ac:dyDescent="0.35">
      <c r="A16" s="26" t="s">
        <v>30</v>
      </c>
      <c r="B16" s="6">
        <v>4604</v>
      </c>
      <c r="C16" s="7">
        <v>4460</v>
      </c>
      <c r="D16" s="7">
        <v>4224</v>
      </c>
      <c r="E16" s="7">
        <v>4944</v>
      </c>
      <c r="F16" s="7">
        <v>5179</v>
      </c>
      <c r="G16" s="7">
        <v>3320</v>
      </c>
      <c r="H16" s="6">
        <v>3459</v>
      </c>
      <c r="I16" s="7">
        <v>3023</v>
      </c>
      <c r="J16" s="7">
        <v>4339</v>
      </c>
      <c r="K16" s="7">
        <v>3820</v>
      </c>
      <c r="L16" s="27">
        <f t="shared" si="0"/>
        <v>41372</v>
      </c>
    </row>
    <row r="17" spans="1:12" x14ac:dyDescent="0.35">
      <c r="A17" s="26" t="s">
        <v>31</v>
      </c>
      <c r="B17" s="6">
        <v>7399</v>
      </c>
      <c r="C17" s="7">
        <v>7501</v>
      </c>
      <c r="D17" s="7">
        <v>7959</v>
      </c>
      <c r="E17" s="7">
        <v>5440</v>
      </c>
      <c r="F17" s="7">
        <v>8360</v>
      </c>
      <c r="G17" s="7">
        <v>6720</v>
      </c>
      <c r="H17" s="6">
        <v>5255</v>
      </c>
      <c r="I17" s="7">
        <v>5590</v>
      </c>
      <c r="J17" s="7">
        <v>6206</v>
      </c>
      <c r="K17" s="7">
        <v>7615</v>
      </c>
      <c r="L17" s="27">
        <f t="shared" si="0"/>
        <v>68045</v>
      </c>
    </row>
    <row r="18" spans="1:12" x14ac:dyDescent="0.35">
      <c r="A18" s="26" t="s">
        <v>32</v>
      </c>
      <c r="B18" s="6">
        <v>1144</v>
      </c>
      <c r="C18" s="7">
        <v>1401</v>
      </c>
      <c r="D18" s="7">
        <v>1452</v>
      </c>
      <c r="E18" s="7">
        <v>9471</v>
      </c>
      <c r="F18" s="7">
        <v>2009</v>
      </c>
      <c r="G18" s="7">
        <v>1546</v>
      </c>
      <c r="H18" s="6">
        <v>1516</v>
      </c>
      <c r="I18" s="7">
        <v>1189</v>
      </c>
      <c r="J18" s="7">
        <v>3491</v>
      </c>
      <c r="K18" s="7">
        <v>1633</v>
      </c>
      <c r="L18" s="27">
        <f t="shared" si="0"/>
        <v>24852</v>
      </c>
    </row>
    <row r="19" spans="1:12" x14ac:dyDescent="0.35">
      <c r="A19" s="26" t="s">
        <v>33</v>
      </c>
      <c r="B19" s="6">
        <v>15</v>
      </c>
      <c r="C19" s="7">
        <v>29</v>
      </c>
      <c r="D19" s="7">
        <v>16</v>
      </c>
      <c r="E19" s="7">
        <v>40</v>
      </c>
      <c r="F19" s="7">
        <v>16</v>
      </c>
      <c r="G19" s="7">
        <v>35</v>
      </c>
      <c r="H19" s="6">
        <v>18</v>
      </c>
      <c r="I19" s="7">
        <v>28</v>
      </c>
      <c r="J19" s="7">
        <v>19</v>
      </c>
      <c r="K19" s="7">
        <v>47</v>
      </c>
      <c r="L19" s="27">
        <f t="shared" si="0"/>
        <v>263</v>
      </c>
    </row>
    <row r="20" spans="1:12" x14ac:dyDescent="0.35">
      <c r="A20" s="26" t="s">
        <v>34</v>
      </c>
      <c r="B20" s="6">
        <v>9094</v>
      </c>
      <c r="C20" s="7">
        <v>9936</v>
      </c>
      <c r="D20" s="7">
        <v>9786</v>
      </c>
      <c r="E20" s="7">
        <v>9513</v>
      </c>
      <c r="F20" s="7">
        <v>8056</v>
      </c>
      <c r="G20" s="7">
        <v>11319</v>
      </c>
      <c r="H20" s="6">
        <v>8480</v>
      </c>
      <c r="I20" s="7">
        <v>8464</v>
      </c>
      <c r="J20" s="7">
        <v>8249</v>
      </c>
      <c r="K20" s="7">
        <v>8360</v>
      </c>
      <c r="L20" s="27">
        <f t="shared" si="0"/>
        <v>91257</v>
      </c>
    </row>
    <row r="21" spans="1:12" x14ac:dyDescent="0.35">
      <c r="A21" s="26" t="s">
        <v>35</v>
      </c>
      <c r="B21" s="6">
        <v>137</v>
      </c>
      <c r="C21" s="7">
        <v>174</v>
      </c>
      <c r="D21" s="7">
        <v>110</v>
      </c>
      <c r="E21" s="7">
        <v>172</v>
      </c>
      <c r="F21" s="7">
        <v>73</v>
      </c>
      <c r="G21" s="7">
        <v>248</v>
      </c>
      <c r="H21" s="6">
        <v>99</v>
      </c>
      <c r="I21" s="7">
        <v>121</v>
      </c>
      <c r="J21" s="7">
        <v>101</v>
      </c>
      <c r="K21" s="7">
        <v>209</v>
      </c>
      <c r="L21" s="27">
        <f t="shared" si="0"/>
        <v>1444</v>
      </c>
    </row>
    <row r="22" spans="1:12" x14ac:dyDescent="0.35">
      <c r="A22" s="26" t="s">
        <v>188</v>
      </c>
      <c r="B22" s="6">
        <v>256</v>
      </c>
      <c r="C22" s="7">
        <v>299</v>
      </c>
      <c r="D22" s="7">
        <v>276</v>
      </c>
      <c r="E22" s="7">
        <v>148</v>
      </c>
      <c r="F22" s="7">
        <v>160</v>
      </c>
      <c r="G22" s="7">
        <v>210</v>
      </c>
      <c r="H22" s="6">
        <v>160</v>
      </c>
      <c r="I22" s="7">
        <v>178</v>
      </c>
      <c r="J22" s="7">
        <v>275</v>
      </c>
      <c r="K22" s="7">
        <v>298</v>
      </c>
      <c r="L22" s="27">
        <f t="shared" si="0"/>
        <v>2260</v>
      </c>
    </row>
    <row r="23" spans="1:12" x14ac:dyDescent="0.35">
      <c r="A23" s="26" t="s">
        <v>189</v>
      </c>
      <c r="B23" s="6">
        <v>103</v>
      </c>
      <c r="C23" s="7">
        <v>160</v>
      </c>
      <c r="D23" s="7">
        <v>177</v>
      </c>
      <c r="E23" s="7">
        <v>467</v>
      </c>
      <c r="F23" s="7">
        <v>120</v>
      </c>
      <c r="G23" s="7">
        <v>150</v>
      </c>
      <c r="H23" s="6">
        <v>134</v>
      </c>
      <c r="I23" s="7">
        <v>112</v>
      </c>
      <c r="J23" s="7">
        <v>196</v>
      </c>
      <c r="K23" s="7">
        <v>129</v>
      </c>
      <c r="L23" s="27">
        <f t="shared" si="0"/>
        <v>1748</v>
      </c>
    </row>
    <row r="24" spans="1:12" x14ac:dyDescent="0.35">
      <c r="A24" s="26" t="s">
        <v>190</v>
      </c>
      <c r="B24" s="6">
        <v>30</v>
      </c>
      <c r="C24" s="7">
        <v>44</v>
      </c>
      <c r="D24" s="7">
        <v>37</v>
      </c>
      <c r="E24" s="7">
        <v>23</v>
      </c>
      <c r="F24" s="7">
        <v>21</v>
      </c>
      <c r="G24" s="7">
        <v>22</v>
      </c>
      <c r="H24" s="6">
        <v>27</v>
      </c>
      <c r="I24" s="7">
        <v>49</v>
      </c>
      <c r="J24" s="7">
        <v>47</v>
      </c>
      <c r="K24" s="7">
        <v>56</v>
      </c>
      <c r="L24" s="27">
        <f t="shared" si="0"/>
        <v>356</v>
      </c>
    </row>
    <row r="25" spans="1:12" x14ac:dyDescent="0.35">
      <c r="A25" s="26" t="s">
        <v>191</v>
      </c>
      <c r="B25" s="6">
        <v>176</v>
      </c>
      <c r="C25" s="7">
        <v>15</v>
      </c>
      <c r="D25" s="7">
        <v>48</v>
      </c>
      <c r="E25" s="7">
        <v>5</v>
      </c>
      <c r="F25" s="7">
        <v>16</v>
      </c>
      <c r="G25" s="7">
        <v>2</v>
      </c>
      <c r="H25" s="6">
        <v>18</v>
      </c>
      <c r="I25" s="7">
        <v>9</v>
      </c>
      <c r="J25" s="7">
        <v>7</v>
      </c>
      <c r="K25" s="7">
        <v>12</v>
      </c>
      <c r="L25" s="27">
        <f t="shared" si="0"/>
        <v>308</v>
      </c>
    </row>
    <row r="26" spans="1:12" x14ac:dyDescent="0.35">
      <c r="A26" s="26" t="s">
        <v>192</v>
      </c>
      <c r="B26" s="6">
        <v>12</v>
      </c>
      <c r="C26" s="7">
        <v>33</v>
      </c>
      <c r="D26" s="7">
        <v>34</v>
      </c>
      <c r="E26" s="7">
        <v>21</v>
      </c>
      <c r="F26" s="7">
        <v>30</v>
      </c>
      <c r="G26" s="7">
        <v>15</v>
      </c>
      <c r="H26" s="6">
        <v>43</v>
      </c>
      <c r="I26" s="7">
        <v>39</v>
      </c>
      <c r="J26" s="7">
        <v>23</v>
      </c>
      <c r="K26" s="7">
        <v>40</v>
      </c>
      <c r="L26" s="27">
        <f t="shared" si="0"/>
        <v>290</v>
      </c>
    </row>
    <row r="27" spans="1:12" x14ac:dyDescent="0.35">
      <c r="A27" s="26" t="s">
        <v>193</v>
      </c>
      <c r="B27" s="6">
        <v>188</v>
      </c>
      <c r="C27" s="7">
        <v>87</v>
      </c>
      <c r="D27" s="7">
        <v>110</v>
      </c>
      <c r="E27" s="7">
        <v>60</v>
      </c>
      <c r="F27" s="7">
        <v>64</v>
      </c>
      <c r="G27" s="7">
        <v>53</v>
      </c>
      <c r="H27" s="6">
        <v>94</v>
      </c>
      <c r="I27" s="7">
        <v>87</v>
      </c>
      <c r="J27" s="7">
        <v>50</v>
      </c>
      <c r="K27" s="7">
        <v>97</v>
      </c>
      <c r="L27" s="27">
        <f t="shared" si="0"/>
        <v>890</v>
      </c>
    </row>
    <row r="28" spans="1:12" ht="21.65" customHeight="1" thickBot="1" x14ac:dyDescent="0.4">
      <c r="A28" s="29" t="s">
        <v>41</v>
      </c>
      <c r="B28" s="9">
        <f t="shared" ref="B28:L28" si="1">SUM(B8:B27)</f>
        <v>30886</v>
      </c>
      <c r="C28" s="9">
        <f t="shared" si="1"/>
        <v>35033</v>
      </c>
      <c r="D28" s="9">
        <f t="shared" si="1"/>
        <v>34279</v>
      </c>
      <c r="E28" s="9">
        <f t="shared" si="1"/>
        <v>39947</v>
      </c>
      <c r="F28" s="9">
        <f t="shared" si="1"/>
        <v>38499</v>
      </c>
      <c r="G28" s="9">
        <f t="shared" si="1"/>
        <v>32138</v>
      </c>
      <c r="H28" s="9">
        <f t="shared" si="1"/>
        <v>30283</v>
      </c>
      <c r="I28" s="9">
        <f t="shared" si="1"/>
        <v>29420</v>
      </c>
      <c r="J28" s="9">
        <f t="shared" si="1"/>
        <v>31598</v>
      </c>
      <c r="K28" s="9">
        <f t="shared" si="1"/>
        <v>32060</v>
      </c>
      <c r="L28" s="9">
        <f t="shared" si="1"/>
        <v>334143</v>
      </c>
    </row>
    <row r="29" spans="1:12" x14ac:dyDescent="0.35">
      <c r="A29" s="15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x14ac:dyDescent="0.35">
      <c r="A30" s="15" t="s">
        <v>42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</row>
    <row r="31" spans="1:12" x14ac:dyDescent="0.35">
      <c r="A31" s="56" t="s">
        <v>43</v>
      </c>
      <c r="B31" s="6">
        <v>0</v>
      </c>
      <c r="C31" s="6">
        <v>0</v>
      </c>
      <c r="D31" s="6">
        <v>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</v>
      </c>
      <c r="K31" s="6">
        <v>1</v>
      </c>
      <c r="L31" s="27">
        <f>SUM(B31:K31)</f>
        <v>3</v>
      </c>
    </row>
    <row r="32" spans="1:12" x14ac:dyDescent="0.35">
      <c r="A32" s="56" t="s">
        <v>44</v>
      </c>
      <c r="B32" s="6">
        <v>17</v>
      </c>
      <c r="C32" s="6">
        <v>22</v>
      </c>
      <c r="D32" s="6">
        <v>27</v>
      </c>
      <c r="E32" s="6">
        <v>28</v>
      </c>
      <c r="F32" s="6">
        <v>25</v>
      </c>
      <c r="G32" s="6">
        <v>31</v>
      </c>
      <c r="H32" s="6">
        <v>16</v>
      </c>
      <c r="I32" s="6">
        <v>21</v>
      </c>
      <c r="J32" s="6">
        <v>17</v>
      </c>
      <c r="K32" s="6">
        <v>17</v>
      </c>
      <c r="L32" s="27">
        <f>SUM(B32:K32)</f>
        <v>221</v>
      </c>
    </row>
    <row r="33" spans="1:14" x14ac:dyDescent="0.35">
      <c r="A33" s="56" t="s">
        <v>45</v>
      </c>
      <c r="B33" s="6">
        <v>0</v>
      </c>
      <c r="C33" s="6">
        <v>1</v>
      </c>
      <c r="D33" s="6">
        <v>1</v>
      </c>
      <c r="E33" s="6">
        <v>4</v>
      </c>
      <c r="F33" s="6">
        <v>2</v>
      </c>
      <c r="G33" s="6">
        <v>0</v>
      </c>
      <c r="H33" s="6">
        <v>0</v>
      </c>
      <c r="I33" s="6">
        <v>0</v>
      </c>
      <c r="J33" s="6">
        <v>1</v>
      </c>
      <c r="K33" s="6">
        <v>0</v>
      </c>
      <c r="L33" s="27">
        <f>SUM(B33:K33)</f>
        <v>9</v>
      </c>
    </row>
    <row r="34" spans="1:14" x14ac:dyDescent="0.35">
      <c r="A34" s="56" t="s">
        <v>46</v>
      </c>
      <c r="B34" s="6">
        <v>73</v>
      </c>
      <c r="C34" s="6">
        <v>86</v>
      </c>
      <c r="D34" s="6">
        <v>89</v>
      </c>
      <c r="E34" s="6">
        <v>73</v>
      </c>
      <c r="F34" s="6">
        <v>84</v>
      </c>
      <c r="G34" s="6">
        <v>73</v>
      </c>
      <c r="H34" s="6">
        <v>64</v>
      </c>
      <c r="I34" s="6">
        <v>71</v>
      </c>
      <c r="J34" s="6">
        <v>70</v>
      </c>
      <c r="K34" s="6">
        <v>64</v>
      </c>
      <c r="L34" s="27">
        <f>SUM(B34:K34)</f>
        <v>747</v>
      </c>
    </row>
    <row r="35" spans="1:14" ht="15" thickBot="1" x14ac:dyDescent="0.4">
      <c r="A35" s="32" t="s">
        <v>47</v>
      </c>
      <c r="B35" s="9">
        <f t="shared" ref="B35:I35" si="2">SUM(B31:B34)</f>
        <v>90</v>
      </c>
      <c r="C35" s="9">
        <f t="shared" si="2"/>
        <v>109</v>
      </c>
      <c r="D35" s="9">
        <f t="shared" si="2"/>
        <v>118</v>
      </c>
      <c r="E35" s="9">
        <f t="shared" si="2"/>
        <v>105</v>
      </c>
      <c r="F35" s="9">
        <f>SUM(F31:F34)</f>
        <v>111</v>
      </c>
      <c r="G35" s="9">
        <f>SUM(G31:G34)</f>
        <v>104</v>
      </c>
      <c r="H35" s="9">
        <f t="shared" si="2"/>
        <v>80</v>
      </c>
      <c r="I35" s="9">
        <f t="shared" si="2"/>
        <v>92</v>
      </c>
      <c r="J35" s="9">
        <f>SUM(J31:J34)</f>
        <v>89</v>
      </c>
      <c r="K35" s="33">
        <f t="shared" ref="K35" si="3">SUM(K31:K34)</f>
        <v>82</v>
      </c>
      <c r="L35" s="9">
        <f>SUM(B35:K35)</f>
        <v>980</v>
      </c>
    </row>
    <row r="36" spans="1:14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0"/>
    </row>
    <row r="37" spans="1:14" x14ac:dyDescent="0.35">
      <c r="A37" s="32" t="s">
        <v>48</v>
      </c>
      <c r="B37" s="27">
        <f t="shared" ref="B37:L37" si="4">B28+B35</f>
        <v>30976</v>
      </c>
      <c r="C37" s="27">
        <f t="shared" si="4"/>
        <v>35142</v>
      </c>
      <c r="D37" s="27">
        <f t="shared" si="4"/>
        <v>34397</v>
      </c>
      <c r="E37" s="27">
        <f t="shared" si="4"/>
        <v>40052</v>
      </c>
      <c r="F37" s="27">
        <f t="shared" si="4"/>
        <v>38610</v>
      </c>
      <c r="G37" s="27">
        <f t="shared" si="4"/>
        <v>32242</v>
      </c>
      <c r="H37" s="27">
        <f t="shared" si="4"/>
        <v>30363</v>
      </c>
      <c r="I37" s="27">
        <f t="shared" si="4"/>
        <v>29512</v>
      </c>
      <c r="J37" s="27">
        <f t="shared" si="4"/>
        <v>31687</v>
      </c>
      <c r="K37" s="27">
        <f t="shared" si="4"/>
        <v>32142</v>
      </c>
      <c r="L37" s="27">
        <f t="shared" si="4"/>
        <v>335123</v>
      </c>
    </row>
    <row r="38" spans="1:14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0"/>
    </row>
    <row r="39" spans="1:14" x14ac:dyDescent="0.35">
      <c r="A39" s="15" t="s">
        <v>49</v>
      </c>
      <c r="B39" s="48">
        <v>61393</v>
      </c>
      <c r="C39" s="48">
        <v>65390</v>
      </c>
      <c r="D39" s="48">
        <v>63548</v>
      </c>
      <c r="E39" s="47">
        <v>63417</v>
      </c>
      <c r="F39" s="10">
        <v>58363</v>
      </c>
      <c r="G39" s="11">
        <v>62118</v>
      </c>
      <c r="H39" s="34">
        <v>56614</v>
      </c>
      <c r="I39" s="34">
        <v>60254</v>
      </c>
      <c r="J39" s="57">
        <v>54483</v>
      </c>
      <c r="K39" s="57">
        <v>56335</v>
      </c>
      <c r="L39" s="27">
        <f>SUM(B39:K39)</f>
        <v>601915</v>
      </c>
    </row>
    <row r="40" spans="1:14" x14ac:dyDescent="0.35">
      <c r="A40" s="15" t="s">
        <v>50</v>
      </c>
      <c r="B40" s="35">
        <f>B37/B39</f>
        <v>0.50455263629404001</v>
      </c>
      <c r="C40" s="35">
        <f t="shared" ref="C40:L40" si="5">C37/C39</f>
        <v>0.53742162410154459</v>
      </c>
      <c r="D40" s="35">
        <f t="shared" si="5"/>
        <v>0.54127588594448295</v>
      </c>
      <c r="E40" s="35">
        <f t="shared" si="5"/>
        <v>0.63156566851159779</v>
      </c>
      <c r="F40" s="35">
        <f>F37/F39</f>
        <v>0.6615492692287922</v>
      </c>
      <c r="G40" s="35">
        <f>G37/G39</f>
        <v>0.51904439936894298</v>
      </c>
      <c r="H40" s="35">
        <f t="shared" si="5"/>
        <v>0.53631610555692943</v>
      </c>
      <c r="I40" s="35">
        <f t="shared" si="5"/>
        <v>0.48979320874962656</v>
      </c>
      <c r="J40" s="35">
        <f t="shared" si="5"/>
        <v>0.58159425875961313</v>
      </c>
      <c r="K40" s="35">
        <f t="shared" si="5"/>
        <v>0.57055116712523302</v>
      </c>
      <c r="L40" s="35">
        <f t="shared" si="5"/>
        <v>0.55676133673359196</v>
      </c>
    </row>
    <row r="41" spans="1:14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 t="s">
        <v>51</v>
      </c>
    </row>
    <row r="42" spans="1:14" ht="20.149999999999999" customHeight="1" x14ac:dyDescent="0.35">
      <c r="A42" s="36"/>
      <c r="C42" s="37"/>
      <c r="D42" s="12"/>
      <c r="E42" s="12"/>
      <c r="F42" s="13"/>
      <c r="G42" s="12"/>
      <c r="H42" s="37"/>
      <c r="I42" s="13"/>
      <c r="J42" s="13"/>
      <c r="K42" s="13"/>
      <c r="L42" s="13"/>
      <c r="M42" s="13"/>
      <c r="N42" s="14" t="s">
        <v>52</v>
      </c>
    </row>
    <row r="43" spans="1:14" ht="2.15" customHeight="1" x14ac:dyDescent="0.35">
      <c r="A43" s="14" t="s">
        <v>53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 t="s">
        <v>194</v>
      </c>
    </row>
    <row r="44" spans="1:14" ht="18.5" hidden="1" x14ac:dyDescent="0.35">
      <c r="A44" s="14" t="s">
        <v>54</v>
      </c>
      <c r="C44" s="13"/>
      <c r="D44" s="12"/>
      <c r="E44" s="12"/>
      <c r="F44" s="13"/>
      <c r="G44" s="12"/>
      <c r="H44" s="13"/>
      <c r="I44" s="13"/>
      <c r="J44" s="13"/>
      <c r="K44" s="13"/>
      <c r="L44" s="13"/>
      <c r="M44" s="13"/>
      <c r="N44" s="14" t="s">
        <v>195</v>
      </c>
    </row>
    <row r="45" spans="1:14" hidden="1" x14ac:dyDescent="0.35">
      <c r="A45" s="14" t="s">
        <v>55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4" t="s">
        <v>152</v>
      </c>
    </row>
    <row r="46" spans="1:14" hidden="1" x14ac:dyDescent="0.35">
      <c r="A46" s="14" t="s">
        <v>56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4" t="s">
        <v>196</v>
      </c>
    </row>
    <row r="47" spans="1:14" hidden="1" x14ac:dyDescent="0.35">
      <c r="A47" s="14" t="s">
        <v>57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4" t="s">
        <v>196</v>
      </c>
    </row>
    <row r="48" spans="1:14" hidden="1" x14ac:dyDescent="0.35">
      <c r="A48" s="14" t="s">
        <v>58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 t="s">
        <v>196</v>
      </c>
    </row>
    <row r="49" spans="1:14" hidden="1" x14ac:dyDescent="0.35">
      <c r="A49" s="14" t="s">
        <v>59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4" t="s">
        <v>196</v>
      </c>
    </row>
    <row r="50" spans="1:14" hidden="1" x14ac:dyDescent="0.35">
      <c r="A50" s="14" t="s">
        <v>60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 t="s">
        <v>196</v>
      </c>
    </row>
    <row r="51" spans="1:14" hidden="1" x14ac:dyDescent="0.35">
      <c r="A51" s="14" t="s">
        <v>61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4" t="s">
        <v>196</v>
      </c>
    </row>
    <row r="52" spans="1:14" ht="11.15" hidden="1" customHeight="1" x14ac:dyDescent="0.35">
      <c r="A52" s="14" t="s">
        <v>62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 t="s">
        <v>196</v>
      </c>
    </row>
    <row r="53" spans="1:14" hidden="1" x14ac:dyDescent="0.35">
      <c r="A53" s="14" t="s">
        <v>63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 t="s">
        <v>196</v>
      </c>
    </row>
    <row r="54" spans="1:14" hidden="1" x14ac:dyDescent="0.35">
      <c r="A54" s="14" t="s">
        <v>64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4" t="s">
        <v>196</v>
      </c>
    </row>
    <row r="55" spans="1:14" hidden="1" x14ac:dyDescent="0.35">
      <c r="A55" s="14" t="s">
        <v>65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4" t="s">
        <v>196</v>
      </c>
    </row>
    <row r="56" spans="1:14" hidden="1" x14ac:dyDescent="0.35">
      <c r="A56" s="14" t="s">
        <v>66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4" t="s">
        <v>196</v>
      </c>
    </row>
    <row r="57" spans="1:14" hidden="1" x14ac:dyDescent="0.35">
      <c r="A57" s="14" t="s">
        <v>67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4" t="s">
        <v>196</v>
      </c>
    </row>
    <row r="58" spans="1:14" hidden="1" x14ac:dyDescent="0.35">
      <c r="A58" s="14" t="s">
        <v>68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4" t="s">
        <v>196</v>
      </c>
    </row>
    <row r="59" spans="1:14" hidden="1" x14ac:dyDescent="0.35">
      <c r="A59" s="14" t="s">
        <v>69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4" t="s">
        <v>196</v>
      </c>
    </row>
    <row r="60" spans="1:14" hidden="1" x14ac:dyDescent="0.35">
      <c r="A60" s="14" t="s">
        <v>70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4" t="s">
        <v>196</v>
      </c>
    </row>
    <row r="61" spans="1:14" hidden="1" x14ac:dyDescent="0.35">
      <c r="A61" s="14" t="s">
        <v>71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4" t="s">
        <v>196</v>
      </c>
    </row>
    <row r="62" spans="1:14" hidden="1" x14ac:dyDescent="0.35">
      <c r="A62" s="14" t="s">
        <v>72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4" t="s">
        <v>196</v>
      </c>
    </row>
    <row r="63" spans="1:14" hidden="1" x14ac:dyDescent="0.35">
      <c r="A63" s="14" t="s">
        <v>73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4" t="s">
        <v>196</v>
      </c>
    </row>
    <row r="64" spans="1:14" hidden="1" x14ac:dyDescent="0.35">
      <c r="A64" s="14" t="s">
        <v>74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4" t="s">
        <v>196</v>
      </c>
    </row>
    <row r="65" spans="1:14" hidden="1" x14ac:dyDescent="0.35">
      <c r="A65" s="14" t="s">
        <v>75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4" t="s">
        <v>196</v>
      </c>
    </row>
    <row r="66" spans="1:14" hidden="1" x14ac:dyDescent="0.35">
      <c r="A66" s="14" t="s">
        <v>76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 t="s">
        <v>196</v>
      </c>
    </row>
    <row r="67" spans="1:14" hidden="1" x14ac:dyDescent="0.35">
      <c r="A67" s="14" t="s">
        <v>77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4" t="s">
        <v>196</v>
      </c>
    </row>
    <row r="68" spans="1:14" hidden="1" x14ac:dyDescent="0.35">
      <c r="A68" s="14" t="s">
        <v>78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 t="s">
        <v>196</v>
      </c>
    </row>
    <row r="69" spans="1:14" ht="12.65" hidden="1" customHeight="1" x14ac:dyDescent="0.35">
      <c r="A69" s="14" t="s">
        <v>79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4" t="s">
        <v>196</v>
      </c>
    </row>
    <row r="70" spans="1:14" hidden="1" x14ac:dyDescent="0.35">
      <c r="A70" s="14" t="s">
        <v>80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4" t="s">
        <v>196</v>
      </c>
    </row>
    <row r="71" spans="1:14" hidden="1" x14ac:dyDescent="0.35">
      <c r="A71" s="14" t="s">
        <v>81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4" t="s">
        <v>196</v>
      </c>
    </row>
    <row r="72" spans="1:14" hidden="1" x14ac:dyDescent="0.35">
      <c r="A72" s="14" t="s">
        <v>82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4" t="s">
        <v>196</v>
      </c>
    </row>
    <row r="73" spans="1:14" hidden="1" x14ac:dyDescent="0.35">
      <c r="A73" s="14" t="s">
        <v>83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4" t="s">
        <v>196</v>
      </c>
    </row>
    <row r="74" spans="1:14" hidden="1" x14ac:dyDescent="0.35">
      <c r="A74" s="14" t="s">
        <v>8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4" t="s">
        <v>196</v>
      </c>
    </row>
    <row r="75" spans="1:14" hidden="1" x14ac:dyDescent="0.35">
      <c r="A75" s="14" t="s">
        <v>84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4" t="s">
        <v>196</v>
      </c>
    </row>
    <row r="76" spans="1:14" hidden="1" x14ac:dyDescent="0.35">
      <c r="A76" s="14" t="s">
        <v>85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4" t="s">
        <v>196</v>
      </c>
    </row>
    <row r="77" spans="1:14" hidden="1" x14ac:dyDescent="0.35">
      <c r="A77" s="14" t="s">
        <v>86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4" t="s">
        <v>196</v>
      </c>
    </row>
    <row r="78" spans="1:14" hidden="1" x14ac:dyDescent="0.35">
      <c r="A78" s="14" t="s">
        <v>87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4" t="s">
        <v>196</v>
      </c>
    </row>
    <row r="79" spans="1:14" hidden="1" x14ac:dyDescent="0.35">
      <c r="A79" s="14" t="s">
        <v>88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4" t="s">
        <v>196</v>
      </c>
    </row>
    <row r="80" spans="1:14" hidden="1" x14ac:dyDescent="0.35">
      <c r="A80" s="14" t="s">
        <v>89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4" t="s">
        <v>196</v>
      </c>
    </row>
    <row r="81" spans="1:14" hidden="1" x14ac:dyDescent="0.35">
      <c r="A81" s="14" t="s">
        <v>90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4" t="s">
        <v>196</v>
      </c>
    </row>
    <row r="82" spans="1:14" hidden="1" x14ac:dyDescent="0.35">
      <c r="A82" s="14" t="s">
        <v>91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4" t="s">
        <v>196</v>
      </c>
    </row>
    <row r="83" spans="1:14" hidden="1" x14ac:dyDescent="0.35">
      <c r="A83" s="14" t="s">
        <v>92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4" t="s">
        <v>196</v>
      </c>
    </row>
    <row r="84" spans="1:14" ht="7" hidden="1" customHeight="1" x14ac:dyDescent="0.35">
      <c r="A84" s="14" t="s">
        <v>93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4" t="s">
        <v>196</v>
      </c>
    </row>
    <row r="85" spans="1:14" hidden="1" x14ac:dyDescent="0.35">
      <c r="A85" s="14" t="s">
        <v>94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4" t="s">
        <v>196</v>
      </c>
    </row>
    <row r="86" spans="1:14" hidden="1" x14ac:dyDescent="0.35">
      <c r="A86" s="14" t="s">
        <v>95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4" t="s">
        <v>196</v>
      </c>
    </row>
    <row r="87" spans="1:14" hidden="1" x14ac:dyDescent="0.35">
      <c r="A87" s="14" t="s">
        <v>96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4" t="s">
        <v>196</v>
      </c>
    </row>
    <row r="88" spans="1:14" hidden="1" x14ac:dyDescent="0.35">
      <c r="A88" s="14" t="s">
        <v>97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4" t="s">
        <v>196</v>
      </c>
    </row>
    <row r="89" spans="1:14" hidden="1" x14ac:dyDescent="0.35">
      <c r="A89" s="14" t="s">
        <v>98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4" t="s">
        <v>196</v>
      </c>
    </row>
    <row r="90" spans="1:14" hidden="1" x14ac:dyDescent="0.35">
      <c r="A90" s="14" t="s">
        <v>99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4" t="s">
        <v>196</v>
      </c>
    </row>
    <row r="91" spans="1:14" hidden="1" x14ac:dyDescent="0.35">
      <c r="A91" s="14" t="s">
        <v>100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4" t="s">
        <v>196</v>
      </c>
    </row>
    <row r="92" spans="1:14" hidden="1" x14ac:dyDescent="0.35">
      <c r="A92" s="14" t="s">
        <v>101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4" t="s">
        <v>196</v>
      </c>
    </row>
    <row r="93" spans="1:14" hidden="1" x14ac:dyDescent="0.35">
      <c r="A93" s="14" t="s">
        <v>102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4" t="s">
        <v>196</v>
      </c>
    </row>
    <row r="94" spans="1:14" hidden="1" x14ac:dyDescent="0.35">
      <c r="A94" s="14" t="s">
        <v>103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4" t="s">
        <v>196</v>
      </c>
    </row>
    <row r="95" spans="1:14" hidden="1" x14ac:dyDescent="0.35">
      <c r="A95" s="14" t="s">
        <v>104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4" t="s">
        <v>196</v>
      </c>
    </row>
    <row r="96" spans="1:14" hidden="1" x14ac:dyDescent="0.35">
      <c r="A96" s="14" t="s">
        <v>105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4" t="s">
        <v>196</v>
      </c>
    </row>
    <row r="97" spans="1:14" hidden="1" x14ac:dyDescent="0.35">
      <c r="A97" s="14" t="s">
        <v>106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4" t="s">
        <v>196</v>
      </c>
    </row>
    <row r="98" spans="1:14" hidden="1" x14ac:dyDescent="0.35">
      <c r="A98" s="14" t="s">
        <v>107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4" t="s">
        <v>196</v>
      </c>
    </row>
    <row r="99" spans="1:14" hidden="1" x14ac:dyDescent="0.35">
      <c r="A99" s="14" t="s">
        <v>108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4" t="s">
        <v>196</v>
      </c>
    </row>
    <row r="100" spans="1:14" hidden="1" x14ac:dyDescent="0.35">
      <c r="A100" s="14" t="s">
        <v>109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4" t="s">
        <v>196</v>
      </c>
    </row>
    <row r="101" spans="1:14" hidden="1" x14ac:dyDescent="0.35">
      <c r="A101" s="14" t="s">
        <v>110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4" t="s">
        <v>196</v>
      </c>
    </row>
    <row r="102" spans="1:14" hidden="1" x14ac:dyDescent="0.35">
      <c r="A102" s="14" t="s">
        <v>111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4" t="s">
        <v>196</v>
      </c>
    </row>
    <row r="103" spans="1:14" hidden="1" x14ac:dyDescent="0.35">
      <c r="A103" s="14" t="s">
        <v>112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4" t="s">
        <v>196</v>
      </c>
    </row>
    <row r="104" spans="1:14" ht="1.5" hidden="1" customHeight="1" x14ac:dyDescent="0.35">
      <c r="A104" s="14" t="s">
        <v>113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4" t="s">
        <v>196</v>
      </c>
    </row>
    <row r="105" spans="1:14" hidden="1" x14ac:dyDescent="0.35">
      <c r="A105" s="14" t="s">
        <v>114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4" t="s">
        <v>196</v>
      </c>
    </row>
    <row r="106" spans="1:14" hidden="1" x14ac:dyDescent="0.35">
      <c r="A106" s="14" t="s">
        <v>115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4" t="s">
        <v>196</v>
      </c>
    </row>
    <row r="107" spans="1:14" hidden="1" x14ac:dyDescent="0.35">
      <c r="A107" s="14" t="s">
        <v>116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4" t="s">
        <v>196</v>
      </c>
    </row>
    <row r="108" spans="1:14" hidden="1" x14ac:dyDescent="0.35">
      <c r="A108" s="14" t="s">
        <v>117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4" t="s">
        <v>196</v>
      </c>
    </row>
    <row r="109" spans="1:14" hidden="1" x14ac:dyDescent="0.35">
      <c r="A109" s="14" t="s">
        <v>118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4" t="s">
        <v>196</v>
      </c>
    </row>
    <row r="110" spans="1:14" hidden="1" x14ac:dyDescent="0.35">
      <c r="A110" s="14" t="s">
        <v>119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4" t="s">
        <v>196</v>
      </c>
    </row>
    <row r="111" spans="1:14" hidden="1" x14ac:dyDescent="0.35">
      <c r="A111" s="14" t="s">
        <v>120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4" t="s">
        <v>196</v>
      </c>
    </row>
    <row r="112" spans="1:14" hidden="1" x14ac:dyDescent="0.35">
      <c r="A112" s="14" t="s">
        <v>121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4" t="s">
        <v>196</v>
      </c>
    </row>
    <row r="113" spans="1:14" hidden="1" x14ac:dyDescent="0.35">
      <c r="A113" s="14" t="s">
        <v>122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4" t="s">
        <v>196</v>
      </c>
    </row>
    <row r="114" spans="1:14" hidden="1" x14ac:dyDescent="0.35">
      <c r="A114" s="14" t="s">
        <v>123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4" t="s">
        <v>196</v>
      </c>
    </row>
    <row r="115" spans="1:14" hidden="1" x14ac:dyDescent="0.35">
      <c r="A115" s="14" t="s">
        <v>124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4" t="s">
        <v>196</v>
      </c>
    </row>
    <row r="116" spans="1:14" hidden="1" x14ac:dyDescent="0.3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4" t="s">
        <v>196</v>
      </c>
    </row>
    <row r="117" spans="1:14" hidden="1" x14ac:dyDescent="0.35">
      <c r="A117" s="14" t="s">
        <v>125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4" t="s">
        <v>196</v>
      </c>
    </row>
    <row r="118" spans="1:14" ht="5.5" hidden="1" customHeight="1" x14ac:dyDescent="0.35">
      <c r="A118" s="14" t="s">
        <v>2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4" t="s">
        <v>196</v>
      </c>
    </row>
    <row r="119" spans="1:14" hidden="1" x14ac:dyDescent="0.35">
      <c r="A119" s="14" t="s">
        <v>126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4" t="s">
        <v>196</v>
      </c>
    </row>
    <row r="120" spans="1:14" hidden="1" x14ac:dyDescent="0.35">
      <c r="A120" s="14" t="s">
        <v>127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4" t="s">
        <v>196</v>
      </c>
    </row>
    <row r="121" spans="1:14" hidden="1" x14ac:dyDescent="0.35">
      <c r="A121" s="14" t="s">
        <v>128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4" t="s">
        <v>196</v>
      </c>
    </row>
    <row r="122" spans="1:14" hidden="1" x14ac:dyDescent="0.35">
      <c r="A122" s="14" t="s">
        <v>129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4" t="s">
        <v>196</v>
      </c>
    </row>
    <row r="123" spans="1:14" hidden="1" x14ac:dyDescent="0.35">
      <c r="A123" s="14" t="s">
        <v>130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4" t="s">
        <v>196</v>
      </c>
    </row>
    <row r="124" spans="1:14" hidden="1" x14ac:dyDescent="0.35">
      <c r="A124" s="14" t="s">
        <v>131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4" t="s">
        <v>196</v>
      </c>
    </row>
    <row r="125" spans="1:14" x14ac:dyDescent="0.3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4" t="s">
        <v>196</v>
      </c>
    </row>
    <row r="126" spans="1:14" x14ac:dyDescent="0.3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4" t="s">
        <v>196</v>
      </c>
    </row>
    <row r="127" spans="1:14" x14ac:dyDescent="0.3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4" t="s">
        <v>196</v>
      </c>
    </row>
    <row r="128" spans="1:14" x14ac:dyDescent="0.3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4" t="s">
        <v>196</v>
      </c>
    </row>
  </sheetData>
  <mergeCells count="4">
    <mergeCell ref="B3:C3"/>
    <mergeCell ref="B5:D5"/>
    <mergeCell ref="H5:I5"/>
    <mergeCell ref="J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Central Scotland and Lothians W</vt:lpstr>
      <vt:lpstr>Edinburgh and Lothians East </vt:lpstr>
      <vt:lpstr>Glasgow </vt:lpstr>
      <vt:lpstr>Highlands and Islands </vt:lpstr>
      <vt:lpstr>Mid Scotland and Fife</vt:lpstr>
      <vt:lpstr>North East Scotland 	</vt:lpstr>
      <vt:lpstr>South Scotland</vt:lpstr>
      <vt:lpstr>West Scotland 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Chris Highcock</cp:lastModifiedBy>
  <cp:lastPrinted>2026-06-15T12:19:45Z</cp:lastPrinted>
  <dcterms:created xsi:type="dcterms:W3CDTF">2026-06-12T09:25:02Z</dcterms:created>
  <dcterms:modified xsi:type="dcterms:W3CDTF">2026-06-17T16:47:34Z</dcterms:modified>
</cp:coreProperties>
</file>